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24226"/>
  <mc:AlternateContent xmlns:mc="http://schemas.openxmlformats.org/markup-compatibility/2006">
    <mc:Choice Requires="x15">
      <x15ac:absPath xmlns:x15ac="http://schemas.microsoft.com/office/spreadsheetml/2010/11/ac" url="C:\Users\Frank\Desktop\"/>
    </mc:Choice>
  </mc:AlternateContent>
  <xr:revisionPtr revIDLastSave="0" documentId="13_ncr:1_{174EF51F-84CE-4B0C-8045-4B43630615FD}" xr6:coauthVersionLast="44" xr6:coauthVersionMax="44" xr10:uidLastSave="{00000000-0000-0000-0000-000000000000}"/>
  <workbookProtection workbookAlgorithmName="SHA-512" workbookHashValue="r+o8ZDUJoOmE/Rm7wVqR0FsEgYFp2GB5qs7KBzih7qGo86csBRSv3sdJPIkoKJfkewRbV1RIt1NPHieSr5fN6Q==" workbookSaltValue="Przx+5P9AZDQ/UWDm4ud0Q==" workbookSpinCount="100000" lockStructure="1"/>
  <bookViews>
    <workbookView xWindow="-120" yWindow="-120" windowWidth="24240" windowHeight="13290" xr2:uid="{00000000-000D-0000-FFFF-FFFF00000000}"/>
  </bookViews>
  <sheets>
    <sheet name="Start" sheetId="9" r:id="rId1"/>
    <sheet name="Eingabe" sheetId="4" r:id="rId2"/>
    <sheet name="Grafik" sheetId="12" r:id="rId3"/>
    <sheet name="Impressum-Haftungsausschluss" sheetId="13" r:id="rId4"/>
    <sheet name="Werbung" sheetId="14" r:id="rId5"/>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T98" i="4" l="1"/>
  <c r="BS98" i="4"/>
  <c r="BR98" i="4"/>
  <c r="BT95" i="4"/>
  <c r="BS95" i="4"/>
  <c r="BR95" i="4"/>
  <c r="BT92" i="4"/>
  <c r="BS92" i="4"/>
  <c r="BR92" i="4"/>
  <c r="BT89" i="4"/>
  <c r="BS89" i="4"/>
  <c r="BR89" i="4"/>
  <c r="BT86" i="4"/>
  <c r="BS86" i="4"/>
  <c r="BR86" i="4"/>
  <c r="BT83" i="4"/>
  <c r="BS83" i="4"/>
  <c r="BR83" i="4"/>
  <c r="BT80" i="4"/>
  <c r="BS80" i="4"/>
  <c r="BR80" i="4"/>
  <c r="BT77" i="4"/>
  <c r="BS77" i="4"/>
  <c r="BR77" i="4"/>
  <c r="BT74" i="4"/>
  <c r="BS74" i="4"/>
  <c r="BR74" i="4"/>
  <c r="BT71" i="4"/>
  <c r="BS71" i="4"/>
  <c r="BR71" i="4"/>
  <c r="BT68" i="4"/>
  <c r="BS68" i="4"/>
  <c r="BR68" i="4"/>
  <c r="BT65" i="4"/>
  <c r="BS65" i="4"/>
  <c r="BR65" i="4"/>
  <c r="BT62" i="4"/>
  <c r="BS62" i="4"/>
  <c r="BR62" i="4"/>
  <c r="BT59" i="4"/>
  <c r="BS59" i="4"/>
  <c r="BR59" i="4"/>
  <c r="BT56" i="4"/>
  <c r="BS56" i="4"/>
  <c r="BR56" i="4"/>
  <c r="BT53" i="4"/>
  <c r="BS53" i="4"/>
  <c r="BR53" i="4"/>
  <c r="BT50" i="4"/>
  <c r="BS50" i="4"/>
  <c r="BR50" i="4"/>
  <c r="BT47" i="4"/>
  <c r="BS47" i="4"/>
  <c r="BR47" i="4"/>
  <c r="BT44" i="4"/>
  <c r="BS44" i="4"/>
  <c r="BR44" i="4"/>
  <c r="BT41" i="4"/>
  <c r="BS41" i="4"/>
  <c r="BR41" i="4"/>
  <c r="BT38" i="4"/>
  <c r="BS38" i="4"/>
  <c r="BR38" i="4"/>
  <c r="BT35" i="4"/>
  <c r="BS35" i="4"/>
  <c r="BR35" i="4"/>
  <c r="BT32" i="4"/>
  <c r="BS32" i="4"/>
  <c r="BR32" i="4"/>
  <c r="BT29" i="4"/>
  <c r="BS29" i="4"/>
  <c r="BR29" i="4"/>
  <c r="BT26" i="4"/>
  <c r="BS26" i="4"/>
  <c r="BR26" i="4"/>
  <c r="BT23" i="4"/>
  <c r="BS23" i="4"/>
  <c r="BR23" i="4"/>
  <c r="BT20" i="4"/>
  <c r="BS20" i="4"/>
  <c r="BR20" i="4"/>
  <c r="BT17" i="4"/>
  <c r="BS17" i="4"/>
  <c r="BR17" i="4"/>
  <c r="BT14" i="4"/>
  <c r="BS14" i="4"/>
  <c r="BR14" i="4"/>
  <c r="BT11" i="4"/>
  <c r="BS11" i="4"/>
  <c r="BR11" i="4"/>
  <c r="BT8" i="4"/>
  <c r="BS8" i="4"/>
  <c r="BR8" i="4"/>
  <c r="BT5" i="4"/>
  <c r="BS5" i="4"/>
  <c r="BR5" i="4"/>
  <c r="F101" i="4"/>
  <c r="F105" i="4" s="1"/>
  <c r="G101" i="4"/>
  <c r="G105" i="4" s="1"/>
  <c r="H101" i="4"/>
  <c r="H105" i="4" s="1"/>
  <c r="I101" i="4"/>
  <c r="I105" i="4" s="1"/>
  <c r="J101" i="4"/>
  <c r="J105" i="4" s="1"/>
  <c r="K101" i="4"/>
  <c r="K105" i="4" s="1"/>
  <c r="L101" i="4"/>
  <c r="L105" i="4" s="1"/>
  <c r="M101" i="4"/>
  <c r="M105" i="4" s="1"/>
  <c r="N101" i="4"/>
  <c r="N105" i="4" s="1"/>
  <c r="O101" i="4"/>
  <c r="O105" i="4" s="1"/>
  <c r="P101" i="4"/>
  <c r="P105" i="4" s="1"/>
  <c r="Q101" i="4"/>
  <c r="Q105" i="4" s="1"/>
  <c r="R101" i="4"/>
  <c r="R105" i="4" s="1"/>
  <c r="S101" i="4"/>
  <c r="S105" i="4" s="1"/>
  <c r="T101" i="4"/>
  <c r="T105" i="4" s="1"/>
  <c r="U101" i="4"/>
  <c r="U105" i="4" s="1"/>
  <c r="V101" i="4"/>
  <c r="V105" i="4" s="1"/>
  <c r="W101" i="4"/>
  <c r="W105" i="4" s="1"/>
  <c r="X101" i="4"/>
  <c r="X105" i="4" s="1"/>
  <c r="Y101" i="4"/>
  <c r="Y105" i="4" s="1"/>
  <c r="Z101" i="4"/>
  <c r="Z105" i="4" s="1"/>
  <c r="AA101" i="4"/>
  <c r="AA105" i="4" s="1"/>
  <c r="AB101" i="4"/>
  <c r="AB105" i="4" s="1"/>
  <c r="AC101" i="4"/>
  <c r="AC105" i="4" s="1"/>
  <c r="AD101" i="4"/>
  <c r="AD105" i="4" s="1"/>
  <c r="AE101" i="4"/>
  <c r="AE105" i="4" s="1"/>
  <c r="AF101" i="4"/>
  <c r="AF105" i="4" s="1"/>
  <c r="AG101" i="4"/>
  <c r="AG105" i="4" s="1"/>
  <c r="AH101" i="4"/>
  <c r="AH105" i="4" s="1"/>
  <c r="AI101" i="4"/>
  <c r="AI105" i="4" s="1"/>
  <c r="AJ101" i="4"/>
  <c r="AJ105" i="4" s="1"/>
  <c r="AK101" i="4"/>
  <c r="AK105" i="4" s="1"/>
  <c r="AL101" i="4"/>
  <c r="AL105" i="4" s="1"/>
  <c r="AM101" i="4"/>
  <c r="AM105" i="4" s="1"/>
  <c r="AN101" i="4"/>
  <c r="AN105" i="4" s="1"/>
  <c r="AO101" i="4"/>
  <c r="AO105" i="4" s="1"/>
  <c r="AP101" i="4"/>
  <c r="AP105" i="4" s="1"/>
  <c r="AQ101" i="4"/>
  <c r="AQ105" i="4" s="1"/>
  <c r="AR101" i="4"/>
  <c r="AR105" i="4" s="1"/>
  <c r="AS101" i="4"/>
  <c r="AS105" i="4" s="1"/>
  <c r="AT101" i="4"/>
  <c r="AT105" i="4" s="1"/>
  <c r="AU101" i="4"/>
  <c r="AU105" i="4" s="1"/>
  <c r="AV101" i="4"/>
  <c r="AV105" i="4" s="1"/>
  <c r="AW101" i="4"/>
  <c r="AW105" i="4" s="1"/>
  <c r="AX101" i="4"/>
  <c r="AX105" i="4" s="1"/>
  <c r="AY101" i="4"/>
  <c r="AY105" i="4" s="1"/>
  <c r="AZ101" i="4"/>
  <c r="AZ105" i="4" s="1"/>
  <c r="BA101" i="4"/>
  <c r="BA105" i="4" s="1"/>
  <c r="BB101" i="4"/>
  <c r="BB105" i="4" s="1"/>
  <c r="BC101" i="4"/>
  <c r="BC105" i="4" s="1"/>
  <c r="BD101" i="4"/>
  <c r="BD105" i="4" s="1"/>
  <c r="BE101" i="4"/>
  <c r="BE105" i="4" s="1"/>
  <c r="BF101" i="4"/>
  <c r="BF105" i="4" s="1"/>
  <c r="BG101" i="4"/>
  <c r="BG105" i="4" s="1"/>
  <c r="BH101" i="4"/>
  <c r="BH105" i="4" s="1"/>
  <c r="BI101" i="4"/>
  <c r="BI105" i="4" s="1"/>
  <c r="BJ101" i="4"/>
  <c r="BJ105" i="4" s="1"/>
  <c r="BK101" i="4"/>
  <c r="BK105" i="4" s="1"/>
  <c r="BL101" i="4"/>
  <c r="BL105" i="4" s="1"/>
  <c r="BM101" i="4"/>
  <c r="BM105" i="4" s="1"/>
  <c r="BN101" i="4"/>
  <c r="BN105" i="4" s="1"/>
  <c r="BO101" i="4"/>
  <c r="BO105" i="4" s="1"/>
  <c r="BP101" i="4"/>
  <c r="BP105" i="4" s="1"/>
  <c r="BQ101" i="4"/>
  <c r="BQ105" i="4" s="1"/>
  <c r="F102" i="4"/>
  <c r="F106" i="4" s="1"/>
  <c r="G102" i="4"/>
  <c r="G106" i="4" s="1"/>
  <c r="H102" i="4"/>
  <c r="H106" i="4" s="1"/>
  <c r="I102" i="4"/>
  <c r="I106" i="4" s="1"/>
  <c r="J102" i="4"/>
  <c r="J106" i="4" s="1"/>
  <c r="K102" i="4"/>
  <c r="K106" i="4" s="1"/>
  <c r="L102" i="4"/>
  <c r="L106" i="4" s="1"/>
  <c r="M102" i="4"/>
  <c r="M106" i="4" s="1"/>
  <c r="N102" i="4"/>
  <c r="N106" i="4" s="1"/>
  <c r="O102" i="4"/>
  <c r="O106" i="4" s="1"/>
  <c r="P102" i="4"/>
  <c r="P106" i="4" s="1"/>
  <c r="Q102" i="4"/>
  <c r="Q106" i="4" s="1"/>
  <c r="R102" i="4"/>
  <c r="R106" i="4" s="1"/>
  <c r="S102" i="4"/>
  <c r="S106" i="4" s="1"/>
  <c r="T102" i="4"/>
  <c r="T106" i="4" s="1"/>
  <c r="U102" i="4"/>
  <c r="U106" i="4" s="1"/>
  <c r="V102" i="4"/>
  <c r="V106" i="4" s="1"/>
  <c r="W102" i="4"/>
  <c r="W106" i="4" s="1"/>
  <c r="X102" i="4"/>
  <c r="X106" i="4" s="1"/>
  <c r="Y102" i="4"/>
  <c r="Y106" i="4" s="1"/>
  <c r="Z102" i="4"/>
  <c r="Z106" i="4" s="1"/>
  <c r="AA102" i="4"/>
  <c r="AA106" i="4" s="1"/>
  <c r="AB102" i="4"/>
  <c r="AB106" i="4" s="1"/>
  <c r="AC102" i="4"/>
  <c r="AC106" i="4" s="1"/>
  <c r="AD102" i="4"/>
  <c r="AD106" i="4" s="1"/>
  <c r="AE102" i="4"/>
  <c r="AE106" i="4" s="1"/>
  <c r="AF102" i="4"/>
  <c r="AF106" i="4" s="1"/>
  <c r="AG102" i="4"/>
  <c r="AG106" i="4" s="1"/>
  <c r="AH102" i="4"/>
  <c r="AH106" i="4" s="1"/>
  <c r="AI102" i="4"/>
  <c r="AI106" i="4" s="1"/>
  <c r="AJ102" i="4"/>
  <c r="AJ106" i="4" s="1"/>
  <c r="AK102" i="4"/>
  <c r="AK106" i="4" s="1"/>
  <c r="AL102" i="4"/>
  <c r="AL106" i="4" s="1"/>
  <c r="AM102" i="4"/>
  <c r="AM106" i="4" s="1"/>
  <c r="AN102" i="4"/>
  <c r="AN106" i="4" s="1"/>
  <c r="AO102" i="4"/>
  <c r="AO106" i="4" s="1"/>
  <c r="AP102" i="4"/>
  <c r="AP106" i="4" s="1"/>
  <c r="AQ102" i="4"/>
  <c r="AQ106" i="4" s="1"/>
  <c r="AR102" i="4"/>
  <c r="AR106" i="4" s="1"/>
  <c r="AS102" i="4"/>
  <c r="AS106" i="4" s="1"/>
  <c r="AT102" i="4"/>
  <c r="AT106" i="4" s="1"/>
  <c r="AU102" i="4"/>
  <c r="AU106" i="4" s="1"/>
  <c r="AV102" i="4"/>
  <c r="AV106" i="4" s="1"/>
  <c r="AW102" i="4"/>
  <c r="AW106" i="4" s="1"/>
  <c r="AX102" i="4"/>
  <c r="AX106" i="4" s="1"/>
  <c r="AY102" i="4"/>
  <c r="AY106" i="4" s="1"/>
  <c r="AZ102" i="4"/>
  <c r="AZ106" i="4" s="1"/>
  <c r="BA102" i="4"/>
  <c r="BA106" i="4" s="1"/>
  <c r="BB102" i="4"/>
  <c r="BB106" i="4" s="1"/>
  <c r="BC102" i="4"/>
  <c r="BC106" i="4" s="1"/>
  <c r="BD102" i="4"/>
  <c r="BD106" i="4" s="1"/>
  <c r="BE102" i="4"/>
  <c r="BE106" i="4" s="1"/>
  <c r="BF102" i="4"/>
  <c r="BF106" i="4" s="1"/>
  <c r="BG102" i="4"/>
  <c r="BG106" i="4" s="1"/>
  <c r="BH102" i="4"/>
  <c r="BH106" i="4" s="1"/>
  <c r="BI102" i="4"/>
  <c r="BI106" i="4" s="1"/>
  <c r="BJ102" i="4"/>
  <c r="BJ106" i="4" s="1"/>
  <c r="BK102" i="4"/>
  <c r="BK106" i="4" s="1"/>
  <c r="BL102" i="4"/>
  <c r="BL106" i="4" s="1"/>
  <c r="BM102" i="4"/>
  <c r="BM106" i="4" s="1"/>
  <c r="BN102" i="4"/>
  <c r="BN106" i="4" s="1"/>
  <c r="BO102" i="4"/>
  <c r="BO106" i="4" s="1"/>
  <c r="BP102" i="4"/>
  <c r="BP106" i="4" s="1"/>
  <c r="BQ102" i="4"/>
  <c r="BQ106" i="4" s="1"/>
  <c r="F103" i="4"/>
  <c r="F107" i="4" s="1"/>
  <c r="G103" i="4"/>
  <c r="G107" i="4" s="1"/>
  <c r="H103" i="4"/>
  <c r="H107" i="4" s="1"/>
  <c r="I103" i="4"/>
  <c r="I107" i="4" s="1"/>
  <c r="I108" i="4" s="1"/>
  <c r="J103" i="4"/>
  <c r="J107" i="4" s="1"/>
  <c r="J108" i="4" s="1"/>
  <c r="K103" i="4"/>
  <c r="K107" i="4" s="1"/>
  <c r="K108" i="4" s="1"/>
  <c r="L103" i="4"/>
  <c r="L107" i="4" s="1"/>
  <c r="M103" i="4"/>
  <c r="M107" i="4" s="1"/>
  <c r="N103" i="4"/>
  <c r="N107" i="4" s="1"/>
  <c r="O103" i="4"/>
  <c r="O107" i="4" s="1"/>
  <c r="P103" i="4"/>
  <c r="P107" i="4" s="1"/>
  <c r="Q103" i="4"/>
  <c r="Q107" i="4" s="1"/>
  <c r="R103" i="4"/>
  <c r="R107" i="4" s="1"/>
  <c r="R108" i="4" s="1"/>
  <c r="S103" i="4"/>
  <c r="S107" i="4" s="1"/>
  <c r="S108" i="4" s="1"/>
  <c r="T103" i="4"/>
  <c r="T107" i="4" s="1"/>
  <c r="T108" i="4" s="1"/>
  <c r="U103" i="4"/>
  <c r="U107" i="4" s="1"/>
  <c r="U108" i="4" s="1"/>
  <c r="V103" i="4"/>
  <c r="V107" i="4" s="1"/>
  <c r="W103" i="4"/>
  <c r="W107" i="4" s="1"/>
  <c r="X103" i="4"/>
  <c r="X107" i="4" s="1"/>
  <c r="Y103" i="4"/>
  <c r="Y107" i="4" s="1"/>
  <c r="Y108" i="4" s="1"/>
  <c r="Z103" i="4"/>
  <c r="Z107" i="4" s="1"/>
  <c r="Z108" i="4" s="1"/>
  <c r="AA103" i="4"/>
  <c r="AA107" i="4" s="1"/>
  <c r="AA108" i="4" s="1"/>
  <c r="AB103" i="4"/>
  <c r="AB107" i="4" s="1"/>
  <c r="AC103" i="4"/>
  <c r="AC107" i="4" s="1"/>
  <c r="AC108" i="4" s="1"/>
  <c r="AD103" i="4"/>
  <c r="AD107" i="4" s="1"/>
  <c r="AE103" i="4"/>
  <c r="AE107" i="4" s="1"/>
  <c r="AF103" i="4"/>
  <c r="AF107" i="4" s="1"/>
  <c r="AG103" i="4"/>
  <c r="AG107" i="4" s="1"/>
  <c r="AH103" i="4"/>
  <c r="AH107" i="4" s="1"/>
  <c r="AH108" i="4" s="1"/>
  <c r="AI103" i="4"/>
  <c r="AI107" i="4" s="1"/>
  <c r="AI108" i="4" s="1"/>
  <c r="AJ103" i="4"/>
  <c r="AJ107" i="4" s="1"/>
  <c r="AJ108" i="4" s="1"/>
  <c r="AK103" i="4"/>
  <c r="AK107" i="4" s="1"/>
  <c r="AK108" i="4" s="1"/>
  <c r="AL103" i="4"/>
  <c r="AL107" i="4" s="1"/>
  <c r="AM103" i="4"/>
  <c r="AM107" i="4" s="1"/>
  <c r="AN103" i="4"/>
  <c r="AN107" i="4" s="1"/>
  <c r="AO103" i="4"/>
  <c r="AO107" i="4" s="1"/>
  <c r="AO108" i="4" s="1"/>
  <c r="AP103" i="4"/>
  <c r="AP107" i="4" s="1"/>
  <c r="AP108" i="4" s="1"/>
  <c r="AQ103" i="4"/>
  <c r="AQ107" i="4" s="1"/>
  <c r="AQ108" i="4" s="1"/>
  <c r="AR103" i="4"/>
  <c r="AR107" i="4" s="1"/>
  <c r="AS103" i="4"/>
  <c r="AS107" i="4" s="1"/>
  <c r="AS108" i="4" s="1"/>
  <c r="AT103" i="4"/>
  <c r="AT107" i="4" s="1"/>
  <c r="AU103" i="4"/>
  <c r="AU107" i="4" s="1"/>
  <c r="AV103" i="4"/>
  <c r="AV107" i="4" s="1"/>
  <c r="AW103" i="4"/>
  <c r="AW107" i="4" s="1"/>
  <c r="AX103" i="4"/>
  <c r="AX107" i="4" s="1"/>
  <c r="AX108" i="4" s="1"/>
  <c r="AY103" i="4"/>
  <c r="AY107" i="4" s="1"/>
  <c r="AY108" i="4" s="1"/>
  <c r="AZ103" i="4"/>
  <c r="AZ107" i="4" s="1"/>
  <c r="AZ108" i="4" s="1"/>
  <c r="BA103" i="4"/>
  <c r="BA107" i="4" s="1"/>
  <c r="BA108" i="4" s="1"/>
  <c r="BB103" i="4"/>
  <c r="BB107" i="4" s="1"/>
  <c r="BC103" i="4"/>
  <c r="BC107" i="4" s="1"/>
  <c r="BD103" i="4"/>
  <c r="BD107" i="4" s="1"/>
  <c r="BE103" i="4"/>
  <c r="BE107" i="4" s="1"/>
  <c r="BE108" i="4" s="1"/>
  <c r="BF103" i="4"/>
  <c r="BF107" i="4" s="1"/>
  <c r="BF108" i="4" s="1"/>
  <c r="BG103" i="4"/>
  <c r="BG107" i="4" s="1"/>
  <c r="BG108" i="4" s="1"/>
  <c r="BH103" i="4"/>
  <c r="BH107" i="4" s="1"/>
  <c r="BI103" i="4"/>
  <c r="BI107" i="4" s="1"/>
  <c r="BI108" i="4" s="1"/>
  <c r="BJ103" i="4"/>
  <c r="BJ107" i="4" s="1"/>
  <c r="BK103" i="4"/>
  <c r="BK107" i="4" s="1"/>
  <c r="BL103" i="4"/>
  <c r="BL107" i="4" s="1"/>
  <c r="BM103" i="4"/>
  <c r="BM107" i="4" s="1"/>
  <c r="BN103" i="4"/>
  <c r="BN107" i="4" s="1"/>
  <c r="BN108" i="4" s="1"/>
  <c r="BO103" i="4"/>
  <c r="BO107" i="4" s="1"/>
  <c r="BO108" i="4" s="1"/>
  <c r="BP103" i="4"/>
  <c r="BP107" i="4" s="1"/>
  <c r="BP108" i="4" s="1"/>
  <c r="BQ103" i="4"/>
  <c r="BQ107" i="4" s="1"/>
  <c r="BQ108" i="4" s="1"/>
  <c r="E103" i="4"/>
  <c r="E107" i="4" s="1"/>
  <c r="E102" i="4"/>
  <c r="E106" i="4" s="1"/>
  <c r="E101" i="4"/>
  <c r="E105" i="4" s="1"/>
  <c r="B107" i="4"/>
  <c r="B106" i="4"/>
  <c r="B105" i="4"/>
  <c r="B104" i="4"/>
  <c r="B103" i="4"/>
  <c r="B108" i="4" l="1"/>
  <c r="G108" i="4"/>
  <c r="M108" i="4"/>
  <c r="BK108" i="4"/>
  <c r="BC108" i="4"/>
  <c r="AU108" i="4"/>
  <c r="AM108" i="4"/>
  <c r="AE108" i="4"/>
  <c r="W108" i="4"/>
  <c r="O108" i="4"/>
  <c r="BJ108" i="4"/>
  <c r="BB108" i="4"/>
  <c r="AT108" i="4"/>
  <c r="AL108" i="4"/>
  <c r="AD108" i="4"/>
  <c r="V108" i="4"/>
  <c r="N108" i="4"/>
  <c r="F108" i="4"/>
  <c r="BH108" i="4"/>
  <c r="AR108" i="4"/>
  <c r="AB108" i="4"/>
  <c r="L108" i="4"/>
  <c r="BM108" i="4"/>
  <c r="AW108" i="4"/>
  <c r="AG108" i="4"/>
  <c r="Q108" i="4"/>
  <c r="E108" i="4"/>
  <c r="P108" i="4"/>
  <c r="X108" i="4"/>
  <c r="BL108" i="4"/>
  <c r="AF108" i="4"/>
  <c r="AV108" i="4"/>
  <c r="BD108" i="4"/>
  <c r="H108" i="4"/>
  <c r="AN108" i="4"/>
  <c r="BU35" i="4"/>
  <c r="BU11" i="4"/>
  <c r="BU89" i="4"/>
  <c r="BU65" i="4"/>
  <c r="BU41" i="4"/>
  <c r="BU17" i="4"/>
  <c r="BU80" i="4"/>
  <c r="BU56" i="4"/>
  <c r="BU32" i="4"/>
  <c r="BU8" i="4"/>
  <c r="BU95" i="4"/>
  <c r="BU71" i="4"/>
  <c r="BU47" i="4"/>
  <c r="BU23" i="4"/>
  <c r="BT102" i="4"/>
  <c r="BU86" i="4"/>
  <c r="BU62" i="4"/>
  <c r="BU38" i="4"/>
  <c r="BU14" i="4"/>
  <c r="BS102" i="4"/>
  <c r="BU77" i="4"/>
  <c r="BU53" i="4"/>
  <c r="BU29" i="4"/>
  <c r="BU5" i="4"/>
  <c r="BR102" i="4"/>
  <c r="BU92" i="4"/>
  <c r="BU68" i="4"/>
  <c r="BU44" i="4"/>
  <c r="BU20" i="4"/>
  <c r="BU83" i="4"/>
  <c r="BU59" i="4"/>
  <c r="BU98" i="4"/>
  <c r="BU74" i="4"/>
  <c r="BU50" i="4"/>
  <c r="BU26" i="4"/>
  <c r="BU103" i="4" l="1"/>
  <c r="B102" i="4"/>
  <c r="BU102" i="4"/>
</calcChain>
</file>

<file path=xl/sharedStrings.xml><?xml version="1.0" encoding="utf-8"?>
<sst xmlns="http://schemas.openxmlformats.org/spreadsheetml/2006/main" count="210" uniqueCount="97">
  <si>
    <t>Tätigkeit</t>
  </si>
  <si>
    <t>G</t>
  </si>
  <si>
    <t>B</t>
  </si>
  <si>
    <t>Zeit (h)</t>
  </si>
  <si>
    <t>Fachkraft</t>
  </si>
  <si>
    <t>Hilfskraft</t>
  </si>
  <si>
    <t>Datum:</t>
  </si>
  <si>
    <t>Bewohner</t>
  </si>
  <si>
    <t>Therapeut</t>
  </si>
  <si>
    <t>b</t>
  </si>
  <si>
    <t>Mittelwert</t>
  </si>
  <si>
    <t>Pflegegrad</t>
  </si>
  <si>
    <t>Wohnbereich:</t>
  </si>
  <si>
    <t>Pflegegradverteilung</t>
  </si>
  <si>
    <t>g</t>
  </si>
  <si>
    <t>Für Tätigkeiten, die  von einer Betreuungskraft (Physio, Musik usw.) ausgeführt werden, ist ein "B" einzutragen</t>
  </si>
  <si>
    <t>Für Tätigkeiten, die  von einer Hilfskraft ausgeführt werden können, ist ein "G" einzutragen</t>
  </si>
  <si>
    <t>PG 0</t>
  </si>
  <si>
    <t>PG 1</t>
  </si>
  <si>
    <t>PG 2</t>
  </si>
  <si>
    <t>PG 3</t>
  </si>
  <si>
    <t>PG 4</t>
  </si>
  <si>
    <t>PG 5</t>
  </si>
  <si>
    <t>F</t>
  </si>
  <si>
    <t>f</t>
  </si>
  <si>
    <t>Rohdaten</t>
  </si>
  <si>
    <t>Korrigierte Daten</t>
  </si>
  <si>
    <t>Fachkraft Faktor</t>
  </si>
  <si>
    <t>Hilfskraft Faktor</t>
  </si>
  <si>
    <t>Betreuung Faktor</t>
  </si>
  <si>
    <t>Personalbedarf</t>
  </si>
  <si>
    <t>Donald Duck</t>
  </si>
  <si>
    <t>Achtung: Der Korrekturfaktor (D105 bis D107) muss vielleicht angepasst werden.</t>
  </si>
  <si>
    <t>Dagobert Duck</t>
  </si>
  <si>
    <t>Duffy Duck</t>
  </si>
  <si>
    <t>Die Testdaten müssen vorab aus der Eingabetabelle herausgenommen werden.</t>
  </si>
  <si>
    <t>Dieser bestimmt, wie viele Mitarbeiter im Schnitt im Dienst sein sollten.</t>
  </si>
  <si>
    <t>Sollten Sie Fragen oder Anregungen zu diesem Tool haben, so kontaktieren Sie uns:</t>
  </si>
  <si>
    <t xml:space="preserve">info@sp-kommunikation.de </t>
  </si>
  <si>
    <t>Fon:</t>
  </si>
  <si>
    <t xml:space="preserve">Mail: </t>
  </si>
  <si>
    <t>04122 98 56 977</t>
  </si>
  <si>
    <t>© SP Kommunikation - Beratung - Training - Coaching</t>
  </si>
  <si>
    <t>Hasweg 31</t>
  </si>
  <si>
    <t>24536 Tornesch</t>
  </si>
  <si>
    <t>https: www.sp-kommunikation.de</t>
  </si>
  <si>
    <t>Hinweise zur Bearbeitung der nachfolgenden Tabelle "Eingabe"</t>
  </si>
  <si>
    <t>Die Ihnen vorliegende Datei wurde in im Jahr 2015 entwickelt und bis 2020 in verschiedenen Einrichtungen getestet.</t>
  </si>
  <si>
    <t>Impressum und Haftungsausschluss</t>
  </si>
  <si>
    <t>Sollten Sie die Daten Ihres Unternehmens in diese Datei eingeben, obliegt es Ihnen, aus den Ergebnissen unternehmerische Entscheidungen zu treffen.</t>
  </si>
  <si>
    <t xml:space="preserve">Pflegegrad-Index </t>
  </si>
  <si>
    <t>Workshops zur Interpretation der Daten</t>
  </si>
  <si>
    <t>Dienstplananpassungen</t>
  </si>
  <si>
    <t>Prozessoptimierung</t>
  </si>
  <si>
    <t>Stress- und Zeitmanagement</t>
  </si>
  <si>
    <t>Guten Tag,</t>
  </si>
  <si>
    <t>Die Werbung</t>
  </si>
  <si>
    <t>Erhebung von persönlichen Stressfaktoren: Stärken und Schwächen in Stresssituationen</t>
  </si>
  <si>
    <t>Welche Stressoren gibt es?</t>
  </si>
  <si>
    <t>Die Phasen einer andauernden (chronischen) Stressbelastung</t>
  </si>
  <si>
    <t>Darstellung der vier Stressebenen und Überforderungsreaktionen auf den 4 Stressebenen</t>
  </si>
  <si>
    <t>25 Tipps gegen Stress: Stressbewältigung und verschiedene Verhaltensweisen zur Stressprävention</t>
  </si>
  <si>
    <t>Bearbeitung von Fallbeispielen aus der Praxis und damit verbundene Lösungsalternativen</t>
  </si>
  <si>
    <t>Netto- und Bruttoarbeitszeiten im Rahmen der Dienstplanung</t>
  </si>
  <si>
    <t>Einführung einer Arbeitsablaufanalyse</t>
  </si>
  <si>
    <t>Empfehlungen zur Verbesserung der Gestaltung von Früh-, Spät- und Nachdiensten</t>
  </si>
  <si>
    <t>Vorstellung einer Richtlinie zum Thema Dienstplanerstellung</t>
  </si>
  <si>
    <t>Vorstellung einer Richtlinie zum Thema Urlaubsplanung</t>
  </si>
  <si>
    <t>Pflegegrade und Personalschlüssel: Personalberechnung für jeden leicht verständlich</t>
  </si>
  <si>
    <t>Bearbeitung von praxisnahen Fallbeispielen</t>
  </si>
  <si>
    <t>Wie viele verschiedene Mitarbeitergruppen werden pro Dienst benötigt?</t>
  </si>
  <si>
    <t>Wann sind besondere Störzeiten zu erkennen?</t>
  </si>
  <si>
    <t>Warum stimmen manche Abläufe nicht?</t>
  </si>
  <si>
    <t>Wie können Ablaufveränderungen vorgenommen werden, ohne die Bedürfnisse der Bewohner zu ignorieren?</t>
  </si>
  <si>
    <t>Soll-Ist-Erhebung der Prozessziele bzw. -ergebnisse</t>
  </si>
  <si>
    <t>Risiken und Nebenwirkungen einer möglichen Veränderung</t>
  </si>
  <si>
    <t>Die detaillierte Definition der nächsten Maßnahmen</t>
  </si>
  <si>
    <t>Die wohlgeformte Beschreibung der Erwartungen an die Prozessoptimierung</t>
  </si>
  <si>
    <t>Die Einbindung der Betroffenen vor der Veränderung</t>
  </si>
  <si>
    <t>SP Kommunikation - Beratung - Training - Coaching</t>
  </si>
  <si>
    <t xml:space="preserve">Web: </t>
  </si>
  <si>
    <t>Fax:</t>
  </si>
  <si>
    <t>04122 98 56 978</t>
  </si>
  <si>
    <t>Wir bieten Ihnen rund um das Thema "Personalbedarfsermittlung" folgende Schulungs- bzw. Beratungsthemen an</t>
  </si>
  <si>
    <t>Haben Sie weitere Fragen oder Interesse an unseren Dienstleistungen</t>
  </si>
  <si>
    <t>Wir stellen es Ihnen zur Verfügung, weil wir glauben, dass es wichtig ist, zu wissen, wie viel Personal in der Pflege</t>
  </si>
  <si>
    <t xml:space="preserve">Die Nutzung dieses Tools ist kostenfrei. </t>
  </si>
  <si>
    <t>wirklich gebraucht wird. In den meisten Fällen war das Ergebnis, dass mehr Hilfskräfte benötigt werden, als vor Ort sind.</t>
  </si>
  <si>
    <t>haben. Deshalb übernehmen wir keinerlei Verantwortung für die Ergebnisse.</t>
  </si>
  <si>
    <t>Da wir bei der Interpretation der Daten nicht anwesend sind, können wir auch keinerlei Verantwortung für die Ergebnisse übernehmen.</t>
  </si>
  <si>
    <t>Wir haben diese Datei immer wieder einer genauen Prüfung unterzogen. Es kann dennoch sein, dass sich Fehler in Formeln oder Zellbezügen eingeschlichen</t>
  </si>
  <si>
    <r>
      <t xml:space="preserve">Sie haben die eine Auswertungsmöglichkeit zur Ermittlung Ihres realen Personalbedarfes auf Ihrem Bildschirm. 
Mit der nachfolgenden Tabelle haben Sie die Möglichkeit Ihren realen Personalbedarf auf eine grundpflegerische, eine behandlungspflegerische oder eine Betreuungstätigkeit angeboten. einem Wohnbereich zu ermitteln. Wir gehen davon aus, dass die Bewohner*innen den Bedarf bestimmten. Das geschieht durch die Anforderung einer Dienstleistung. Entweder wird eine </t>
    </r>
    <r>
      <rPr>
        <b/>
        <sz val="11"/>
        <color rgb="FF000000"/>
        <rFont val="Tahoma"/>
        <family val="2"/>
      </rPr>
      <t>grundpflegerische</t>
    </r>
    <r>
      <rPr>
        <sz val="11"/>
        <color indexed="8"/>
        <rFont val="Tahoma"/>
        <family val="2"/>
      </rPr>
      <t xml:space="preserve">, eine </t>
    </r>
    <r>
      <rPr>
        <b/>
        <sz val="11"/>
        <color rgb="FF000000"/>
        <rFont val="Tahoma"/>
        <family val="2"/>
      </rPr>
      <t>behandlungspflegerische</t>
    </r>
    <r>
      <rPr>
        <sz val="11"/>
        <color indexed="8"/>
        <rFont val="Tahoma"/>
        <family val="2"/>
      </rPr>
      <t xml:space="preserve"> oder eine </t>
    </r>
    <r>
      <rPr>
        <b/>
        <sz val="11"/>
        <color rgb="FF000000"/>
        <rFont val="Tahoma"/>
        <family val="2"/>
      </rPr>
      <t>Betreuungsleistung</t>
    </r>
    <r>
      <rPr>
        <sz val="11"/>
        <color indexed="8"/>
        <rFont val="Tahoma"/>
        <family val="2"/>
      </rPr>
      <t xml:space="preserve"> angeboten bzw. "abgerufen". </t>
    </r>
    <r>
      <rPr>
        <u/>
        <sz val="11"/>
        <color rgb="FF000000"/>
        <rFont val="Tahoma"/>
        <family val="2"/>
      </rPr>
      <t>Wichtig ist hierbei, dass Sie immer vom Kunde aus denken</t>
    </r>
    <r>
      <rPr>
        <sz val="11"/>
        <color indexed="8"/>
        <rFont val="Tahoma"/>
        <family val="2"/>
      </rPr>
      <t xml:space="preserve">. Zu welcher Uhrzeit möchte bzw. muss der Kunde eine Dienstleistung erhalten? 
Die Art der Dienstleistung wird in die nachfolgende Tabelle eingetragen. Die Tabelle ist in 15 Minutentakte eingeteilt. Das ist nicht auf die Minute genau, sondern spiegelt ein Zeitfenster wieder. Aus dieser Eingabe wird ein Personalbedarf entsprechend der benötigten </t>
    </r>
    <r>
      <rPr>
        <b/>
        <sz val="11"/>
        <color rgb="FF000000"/>
        <rFont val="Tahoma"/>
        <family val="2"/>
      </rPr>
      <t>Fach-, Hilfs- und Betreuungskräfte</t>
    </r>
    <r>
      <rPr>
        <sz val="11"/>
        <color indexed="8"/>
        <rFont val="Tahoma"/>
        <family val="2"/>
      </rPr>
      <t xml:space="preserve"> ermittelt. Das Rohergebnis sollte mit einem Faktor (siehe: die unteren Felder der Tabelle) versehen werden, damit sich ein realistisches Bild des Personalbedarfs ergibt.  
Beraten Sie sich mit Ihren Kolleg*innen und denken Sie vom Kunden aus. Denken Sie nicht an die Uhrzeiten, die Ihnen durch Ihre Strukturen bzw. Dienstplanmodelle vorgeben werden! Das Ausfüllen der Tabelle ist von der Anzahl der Bewohner*innen des Wohnbereiches abhängig. Sie werden circa 10 Minuten pro Bewohner*in benötigen. Wenn Sie einmal diese Tabelle ausgefüllt haben, können Sie sie kontinuierlich weiterführen und ihren veränderten Realbedarfs an Mitarbeiter*innen bestimmen. Eine Zeitinvestition, die sich lohnt!</t>
    </r>
  </si>
  <si>
    <r>
      <t xml:space="preserve">Für Tätigkeiten, die von einer Pflegefachkraft </t>
    </r>
    <r>
      <rPr>
        <b/>
        <sz val="11"/>
        <color rgb="FF000000"/>
        <rFont val="Tahoma"/>
        <family val="2"/>
      </rPr>
      <t>zwingend</t>
    </r>
    <r>
      <rPr>
        <sz val="11"/>
        <color rgb="FF000000"/>
        <rFont val="Tahoma"/>
        <family val="2"/>
      </rPr>
      <t xml:space="preserve"> ausgeführt werden müssen, ist ein "F" einzutragen</t>
    </r>
  </si>
  <si>
    <t>Die gelben Felder sind Eingabefelder. Diese Felder sind frei zugänglich.</t>
  </si>
  <si>
    <t>Auswertung der Personalbedarfsermittlung</t>
  </si>
  <si>
    <t>Diese Seite ist nicht geschützt. Sie können somit die Grafik aus dieser Datei herauskopieren. Achtung. Sollten Sie Veränderungen an der Auswertung vornehmen, so kann es sein,</t>
  </si>
  <si>
    <t>das die Ergebnisse verfälscht werden!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</si>
</sst>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2" x14ac:knownFonts="1">
    <font>
      <sz val="11"/>
      <color theme="1"/>
      <name val="Calibri"/>
      <family val="2"/>
      <scheme val="minor"/>
    </font>
    <font>
      <sz val="18"/>
      <color indexed="8"/>
      <name val="Calibri"/>
      <family val="2"/>
    </font>
    <font>
      <sz val="8"/>
      <name val="Calibri"/>
      <family val="2"/>
    </font>
    <font>
      <sz val="11"/>
      <color indexed="8"/>
      <name val="Calibri"/>
      <family val="2"/>
    </font>
    <font>
      <b/>
      <sz val="11"/>
      <color theme="1"/>
      <name val="Calibri"/>
      <family val="2"/>
      <scheme val="minor"/>
    </font>
    <font>
      <b/>
      <sz val="11"/>
      <color rgb="FFFF0000"/>
      <name val="Calibri"/>
      <family val="2"/>
      <scheme val="minor"/>
    </font>
    <font>
      <sz val="18"/>
      <name val="Calibri"/>
      <family val="2"/>
    </font>
    <font>
      <sz val="11"/>
      <name val="Calibri"/>
      <family val="2"/>
      <scheme val="minor"/>
    </font>
    <font>
      <sz val="9"/>
      <color rgb="FF212120"/>
      <name val="Tahoma"/>
      <family val="2"/>
    </font>
    <font>
      <sz val="10"/>
      <color indexed="8"/>
      <name val="Calibri"/>
      <family val="2"/>
    </font>
    <font>
      <sz val="10"/>
      <color rgb="FF212120"/>
      <name val="Tahoma"/>
      <family val="2"/>
    </font>
    <font>
      <sz val="10"/>
      <color theme="1"/>
      <name val="Calibri"/>
      <family val="2"/>
      <scheme val="minor"/>
    </font>
    <font>
      <sz val="18"/>
      <color indexed="8"/>
      <name val="Tahoma"/>
      <family val="2"/>
    </font>
    <font>
      <b/>
      <sz val="18"/>
      <color indexed="8"/>
      <name val="Tahoma"/>
      <family val="2"/>
    </font>
    <font>
      <b/>
      <sz val="16"/>
      <color indexed="8"/>
      <name val="Tahoma"/>
      <family val="2"/>
    </font>
    <font>
      <b/>
      <sz val="22"/>
      <name val="Tahoma"/>
      <family val="2"/>
    </font>
    <font>
      <sz val="16"/>
      <color indexed="8"/>
      <name val="Tahoma"/>
      <family val="2"/>
    </font>
    <font>
      <u/>
      <sz val="16"/>
      <color theme="3"/>
      <name val="Tahoma"/>
      <family val="2"/>
    </font>
    <font>
      <sz val="14"/>
      <color indexed="8"/>
      <name val="Tahoma"/>
      <family val="2"/>
    </font>
    <font>
      <sz val="12"/>
      <color indexed="8"/>
      <name val="Tahoma"/>
      <family val="2"/>
    </font>
    <font>
      <sz val="12"/>
      <color theme="1"/>
      <name val="Calibri"/>
      <family val="2"/>
      <scheme val="minor"/>
    </font>
    <font>
      <b/>
      <sz val="12"/>
      <color indexed="8"/>
      <name val="Tahoma"/>
      <family val="2"/>
    </font>
    <font>
      <u/>
      <sz val="12"/>
      <color theme="3"/>
      <name val="Tahoma"/>
      <family val="2"/>
    </font>
    <font>
      <sz val="11"/>
      <color indexed="8"/>
      <name val="Tahoma"/>
      <family val="2"/>
    </font>
    <font>
      <b/>
      <sz val="16"/>
      <color rgb="FFFF0000"/>
      <name val="Tahoma"/>
      <family val="2"/>
    </font>
    <font>
      <b/>
      <sz val="11"/>
      <color rgb="FF000000"/>
      <name val="Tahoma"/>
      <family val="2"/>
    </font>
    <font>
      <u/>
      <sz val="11"/>
      <color rgb="FF000000"/>
      <name val="Tahoma"/>
      <family val="2"/>
    </font>
    <font>
      <b/>
      <sz val="11"/>
      <color indexed="8"/>
      <name val="Tahoma"/>
      <family val="2"/>
    </font>
    <font>
      <sz val="11"/>
      <color rgb="FF000000"/>
      <name val="Tahoma"/>
      <family val="2"/>
    </font>
    <font>
      <b/>
      <sz val="11"/>
      <color rgb="FFFF0000"/>
      <name val="Tahoma"/>
      <family val="2"/>
    </font>
    <font>
      <sz val="11"/>
      <color theme="1"/>
      <name val="Tahoma"/>
      <family val="2"/>
    </font>
    <font>
      <b/>
      <sz val="16"/>
      <color theme="1"/>
      <name val="Tahoma"/>
      <family val="2"/>
    </font>
  </fonts>
  <fills count="9">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8" tint="0.59999389629810485"/>
        <bgColor indexed="64"/>
      </patternFill>
    </fill>
  </fills>
  <borders count="35">
    <border>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98">
    <xf numFmtId="0" fontId="0" fillId="0" borderId="0" xfId="0"/>
    <xf numFmtId="20" fontId="0" fillId="0" borderId="0" xfId="0" applyNumberFormat="1"/>
    <xf numFmtId="0" fontId="0" fillId="0" borderId="1" xfId="0" applyBorder="1"/>
    <xf numFmtId="0" fontId="0" fillId="0" borderId="2" xfId="0" applyBorder="1"/>
    <xf numFmtId="0" fontId="0" fillId="0" borderId="0" xfId="0" applyBorder="1"/>
    <xf numFmtId="0" fontId="0" fillId="0" borderId="3" xfId="0" applyBorder="1"/>
    <xf numFmtId="0" fontId="0" fillId="0" borderId="4" xfId="0" applyBorder="1"/>
    <xf numFmtId="0" fontId="0" fillId="0" borderId="5" xfId="0" applyBorder="1"/>
    <xf numFmtId="0" fontId="0" fillId="2" borderId="9" xfId="0" applyFill="1" applyBorder="1" applyProtection="1">
      <protection locked="0"/>
    </xf>
    <xf numFmtId="0" fontId="0" fillId="2" borderId="10" xfId="0" applyFill="1" applyBorder="1" applyProtection="1">
      <protection locked="0"/>
    </xf>
    <xf numFmtId="0" fontId="0" fillId="2" borderId="6" xfId="0" applyFill="1" applyBorder="1" applyProtection="1">
      <protection locked="0"/>
    </xf>
    <xf numFmtId="0" fontId="0" fillId="2" borderId="11" xfId="0" applyFill="1" applyBorder="1" applyProtection="1">
      <protection locked="0"/>
    </xf>
    <xf numFmtId="0" fontId="0" fillId="2" borderId="12" xfId="0" applyFill="1" applyBorder="1" applyProtection="1">
      <protection locked="0"/>
    </xf>
    <xf numFmtId="0" fontId="0" fillId="2" borderId="7" xfId="0" applyFill="1" applyBorder="1" applyProtection="1">
      <protection locked="0"/>
    </xf>
    <xf numFmtId="0" fontId="0" fillId="2" borderId="13" xfId="0" applyFill="1" applyBorder="1" applyProtection="1">
      <protection locked="0"/>
    </xf>
    <xf numFmtId="0" fontId="0" fillId="2" borderId="14" xfId="0" applyFill="1" applyBorder="1" applyProtection="1">
      <protection locked="0"/>
    </xf>
    <xf numFmtId="0" fontId="0" fillId="2" borderId="8" xfId="0" applyFill="1" applyBorder="1" applyProtection="1">
      <protection locked="0"/>
    </xf>
    <xf numFmtId="14" fontId="0" fillId="2" borderId="0" xfId="0" applyNumberFormat="1" applyFill="1" applyProtection="1">
      <protection locked="0"/>
    </xf>
    <xf numFmtId="0" fontId="1" fillId="0" borderId="0" xfId="0" applyFont="1"/>
    <xf numFmtId="164" fontId="0" fillId="0" borderId="0" xfId="0" applyNumberFormat="1" applyAlignment="1">
      <alignment horizontal="right"/>
    </xf>
    <xf numFmtId="1" fontId="0" fillId="0" borderId="0" xfId="0" applyNumberFormat="1"/>
    <xf numFmtId="0" fontId="3" fillId="0" borderId="0" xfId="0" applyFont="1"/>
    <xf numFmtId="0" fontId="0" fillId="3" borderId="0" xfId="0" applyFill="1"/>
    <xf numFmtId="0" fontId="0" fillId="2" borderId="18" xfId="0" applyFill="1" applyBorder="1" applyAlignment="1" applyProtection="1">
      <alignment vertical="center"/>
      <protection locked="0"/>
    </xf>
    <xf numFmtId="0" fontId="0" fillId="2" borderId="19" xfId="0" applyFill="1" applyBorder="1" applyAlignment="1" applyProtection="1">
      <alignment vertical="center"/>
      <protection locked="0"/>
    </xf>
    <xf numFmtId="0" fontId="0" fillId="2" borderId="20" xfId="0" applyFill="1" applyBorder="1" applyAlignment="1" applyProtection="1">
      <alignment vertical="center"/>
      <protection locked="0"/>
    </xf>
    <xf numFmtId="0" fontId="0" fillId="4" borderId="0" xfId="0" applyFill="1" applyBorder="1" applyAlignment="1">
      <alignment horizontal="center"/>
    </xf>
    <xf numFmtId="0" fontId="0" fillId="4" borderId="0" xfId="0" applyFill="1"/>
    <xf numFmtId="0" fontId="0" fillId="5" borderId="0" xfId="0" applyFill="1"/>
    <xf numFmtId="0" fontId="0" fillId="6" borderId="0" xfId="0" applyFill="1"/>
    <xf numFmtId="1" fontId="0" fillId="6" borderId="0" xfId="0" applyNumberFormat="1" applyFill="1"/>
    <xf numFmtId="0" fontId="4" fillId="6" borderId="0" xfId="0" applyFont="1" applyFill="1"/>
    <xf numFmtId="0" fontId="4" fillId="5" borderId="0" xfId="0" applyFont="1" applyFill="1" applyBorder="1" applyAlignment="1">
      <alignment horizontal="center" vertical="center"/>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1" fontId="0" fillId="6" borderId="27" xfId="0" applyNumberFormat="1" applyFill="1" applyBorder="1"/>
    <xf numFmtId="0" fontId="0" fillId="7" borderId="0" xfId="0" applyFill="1"/>
    <xf numFmtId="0" fontId="5" fillId="0" borderId="0" xfId="0" applyFont="1" applyAlignment="1"/>
    <xf numFmtId="0" fontId="5" fillId="0" borderId="0" xfId="0" applyFont="1"/>
    <xf numFmtId="0" fontId="4" fillId="6" borderId="27" xfId="0" applyFont="1" applyFill="1" applyBorder="1"/>
    <xf numFmtId="0" fontId="0" fillId="6" borderId="27" xfId="0" applyFill="1" applyBorder="1"/>
    <xf numFmtId="2" fontId="4" fillId="4" borderId="27" xfId="0" applyNumberFormat="1" applyFont="1" applyFill="1" applyBorder="1"/>
    <xf numFmtId="0" fontId="0" fillId="3" borderId="0" xfId="0" applyFill="1" applyProtection="1">
      <protection locked="0"/>
    </xf>
    <xf numFmtId="0" fontId="6" fillId="3" borderId="0" xfId="0" applyFont="1" applyFill="1"/>
    <xf numFmtId="0" fontId="7" fillId="3" borderId="0" xfId="0" applyFont="1" applyFill="1"/>
    <xf numFmtId="0" fontId="0" fillId="0" borderId="0" xfId="0" applyFont="1"/>
    <xf numFmtId="0" fontId="11" fillId="0" borderId="0" xfId="0" applyFont="1"/>
    <xf numFmtId="0" fontId="12" fillId="0" borderId="0" xfId="0" applyFont="1"/>
    <xf numFmtId="0" fontId="13" fillId="3" borderId="0" xfId="0" applyFont="1" applyFill="1"/>
    <xf numFmtId="0" fontId="14" fillId="0" borderId="0" xfId="0" applyFont="1"/>
    <xf numFmtId="0" fontId="15" fillId="3" borderId="0" xfId="0" applyFont="1" applyFill="1"/>
    <xf numFmtId="0" fontId="16" fillId="0" borderId="0" xfId="0" applyFont="1"/>
    <xf numFmtId="0" fontId="18" fillId="0" borderId="0" xfId="0" applyFont="1"/>
    <xf numFmtId="0" fontId="19" fillId="0" borderId="0" xfId="0" applyFont="1" applyBorder="1"/>
    <xf numFmtId="0" fontId="20" fillId="0" borderId="0" xfId="0" applyFont="1" applyBorder="1"/>
    <xf numFmtId="0" fontId="21" fillId="0" borderId="31" xfId="0" applyFont="1" applyBorder="1"/>
    <xf numFmtId="0" fontId="0" fillId="0" borderId="32" xfId="0" applyBorder="1"/>
    <xf numFmtId="0" fontId="19" fillId="0" borderId="31" xfId="0" applyFont="1" applyBorder="1"/>
    <xf numFmtId="0" fontId="19" fillId="0" borderId="33" xfId="0" applyFont="1" applyBorder="1"/>
    <xf numFmtId="0" fontId="19" fillId="0" borderId="28" xfId="0" applyFont="1" applyBorder="1"/>
    <xf numFmtId="0" fontId="0" fillId="0" borderId="28" xfId="0" applyBorder="1"/>
    <xf numFmtId="0" fontId="0" fillId="0" borderId="34" xfId="0" applyBorder="1"/>
    <xf numFmtId="0" fontId="14" fillId="8" borderId="0" xfId="0" applyFont="1" applyFill="1"/>
    <xf numFmtId="0" fontId="0" fillId="8" borderId="0" xfId="0" applyFill="1"/>
    <xf numFmtId="0" fontId="3" fillId="8" borderId="0" xfId="0" applyFont="1" applyFill="1"/>
    <xf numFmtId="0" fontId="10" fillId="8" borderId="0" xfId="0" applyFont="1" applyFill="1"/>
    <xf numFmtId="0" fontId="0" fillId="8" borderId="0" xfId="0" applyFont="1" applyFill="1"/>
    <xf numFmtId="0" fontId="8" fillId="8" borderId="0" xfId="0" applyFont="1" applyFill="1"/>
    <xf numFmtId="0" fontId="11" fillId="8" borderId="0" xfId="0" applyFont="1" applyFill="1"/>
    <xf numFmtId="0" fontId="9" fillId="8" borderId="0" xfId="0" applyFont="1" applyFill="1"/>
    <xf numFmtId="0" fontId="24" fillId="0" borderId="0" xfId="0" applyFont="1"/>
    <xf numFmtId="0" fontId="27" fillId="0" borderId="0" xfId="0" applyFont="1"/>
    <xf numFmtId="0" fontId="23" fillId="3" borderId="0" xfId="0" applyFont="1" applyFill="1"/>
    <xf numFmtId="0" fontId="28" fillId="0" borderId="0" xfId="0" applyFont="1"/>
    <xf numFmtId="0" fontId="23" fillId="0" borderId="0" xfId="0" applyFont="1"/>
    <xf numFmtId="0" fontId="29" fillId="0" borderId="0" xfId="0" applyFont="1"/>
    <xf numFmtId="0" fontId="30" fillId="0" borderId="0" xfId="0" applyFont="1"/>
    <xf numFmtId="0" fontId="30" fillId="3" borderId="0" xfId="0" applyFont="1" applyFill="1"/>
    <xf numFmtId="0" fontId="17" fillId="0" borderId="0" xfId="0" applyFont="1" applyBorder="1" applyProtection="1">
      <protection locked="0"/>
    </xf>
    <xf numFmtId="0" fontId="22" fillId="0" borderId="0" xfId="0" applyFont="1" applyBorder="1" applyProtection="1">
      <protection locked="0"/>
    </xf>
    <xf numFmtId="0" fontId="20" fillId="0" borderId="0" xfId="0" applyFont="1" applyBorder="1" applyProtection="1">
      <protection locked="0"/>
    </xf>
    <xf numFmtId="0" fontId="0" fillId="0" borderId="0" xfId="0" applyBorder="1" applyProtection="1">
      <protection locked="0"/>
    </xf>
    <xf numFmtId="0" fontId="31" fillId="3" borderId="0" xfId="0" applyFont="1" applyFill="1"/>
    <xf numFmtId="0" fontId="23" fillId="0" borderId="0" xfId="0" applyFont="1" applyAlignment="1">
      <alignment horizontal="left" vertical="top" wrapText="1"/>
    </xf>
    <xf numFmtId="49" fontId="0" fillId="3" borderId="15" xfId="0" applyNumberFormat="1" applyFill="1" applyBorder="1" applyAlignment="1" applyProtection="1">
      <alignment horizontal="center" vertical="center"/>
      <protection locked="0"/>
    </xf>
    <xf numFmtId="49" fontId="0" fillId="3" borderId="16" xfId="0" applyNumberFormat="1" applyFill="1" applyBorder="1" applyAlignment="1" applyProtection="1">
      <alignment horizontal="center" vertical="center"/>
      <protection locked="0"/>
    </xf>
    <xf numFmtId="49" fontId="0" fillId="3" borderId="17" xfId="0" applyNumberFormat="1" applyFill="1" applyBorder="1" applyAlignment="1" applyProtection="1">
      <alignment horizontal="center" vertical="center"/>
      <protection locked="0"/>
    </xf>
    <xf numFmtId="0" fontId="0" fillId="7" borderId="0" xfId="0" applyFill="1" applyAlignment="1">
      <alignment horizontal="center"/>
    </xf>
    <xf numFmtId="0" fontId="4" fillId="5" borderId="1" xfId="0" applyFont="1" applyFill="1" applyBorder="1" applyAlignment="1">
      <alignment horizontal="center" vertical="center"/>
    </xf>
    <xf numFmtId="0" fontId="4" fillId="5" borderId="0" xfId="0" applyFont="1" applyFill="1" applyBorder="1" applyAlignment="1">
      <alignment horizontal="center" vertical="center"/>
    </xf>
    <xf numFmtId="0" fontId="4" fillId="4" borderId="1" xfId="0" applyFont="1" applyFill="1" applyBorder="1" applyAlignment="1">
      <alignment horizontal="center"/>
    </xf>
    <xf numFmtId="0" fontId="23" fillId="0" borderId="29" xfId="0" applyFont="1" applyBorder="1" applyAlignment="1">
      <alignment horizontal="center"/>
    </xf>
    <xf numFmtId="0" fontId="23" fillId="0" borderId="27" xfId="0" applyFont="1" applyBorder="1" applyAlignment="1">
      <alignment horizontal="center"/>
    </xf>
    <xf numFmtId="0" fontId="23" fillId="0" borderId="30" xfId="0" applyFont="1" applyBorder="1" applyAlignment="1">
      <alignment horizontal="center"/>
    </xf>
  </cellXfs>
  <cellStyles count="1">
    <cellStyle name="Standard"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Eingabe!$C$105</c:f>
              <c:strCache>
                <c:ptCount val="1"/>
                <c:pt idx="0">
                  <c:v>Fachkraft Faktor</c:v>
                </c:pt>
              </c:strCache>
            </c:strRef>
          </c:tx>
          <c:spPr>
            <a:ln w="12700" cap="rnd">
              <a:solidFill>
                <a:schemeClr val="accent1"/>
              </a:solidFill>
              <a:round/>
            </a:ln>
            <a:effectLst>
              <a:outerShdw blurRad="40000" dist="23000" dir="5400000" rotWithShape="0">
                <a:srgbClr val="000000">
                  <a:alpha val="35000"/>
                </a:srgbClr>
              </a:outerShdw>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noFill/>
                    <a:latin typeface="+mn-lt"/>
                    <a:ea typeface="+mn-ea"/>
                    <a:cs typeface="+mn-cs"/>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trendline>
            <c:spPr>
              <a:ln w="19050" cap="rnd">
                <a:solidFill>
                  <a:schemeClr val="accent1"/>
                </a:solidFill>
                <a:prstDash val="sysDash"/>
              </a:ln>
              <a:effectLst/>
            </c:spPr>
            <c:trendlineType val="movingAvg"/>
            <c:period val="4"/>
            <c:dispRSqr val="0"/>
            <c:dispEq val="0"/>
          </c:trendline>
          <c:cat>
            <c:numRef>
              <c:f>Eingabe!$E$3:$BQ$3</c:f>
              <c:numCache>
                <c:formatCode>h:mm</c:formatCode>
                <c:ptCount val="65"/>
                <c:pt idx="0">
                  <c:v>0.25</c:v>
                </c:pt>
                <c:pt idx="1">
                  <c:v>0.26041666666666669</c:v>
                </c:pt>
                <c:pt idx="2">
                  <c:v>0.27083333333333331</c:v>
                </c:pt>
                <c:pt idx="3">
                  <c:v>0.28125</c:v>
                </c:pt>
                <c:pt idx="4">
                  <c:v>0.29166666666666669</c:v>
                </c:pt>
                <c:pt idx="5">
                  <c:v>0.30208333333333331</c:v>
                </c:pt>
                <c:pt idx="6">
                  <c:v>0.3125</c:v>
                </c:pt>
                <c:pt idx="7">
                  <c:v>0.32291666666666669</c:v>
                </c:pt>
                <c:pt idx="8">
                  <c:v>0.33333333333333331</c:v>
                </c:pt>
                <c:pt idx="9">
                  <c:v>0.34375</c:v>
                </c:pt>
                <c:pt idx="10">
                  <c:v>0.35416666666666669</c:v>
                </c:pt>
                <c:pt idx="11">
                  <c:v>0.36458333333333331</c:v>
                </c:pt>
                <c:pt idx="12">
                  <c:v>0.375</c:v>
                </c:pt>
                <c:pt idx="13">
                  <c:v>0.38541666666666669</c:v>
                </c:pt>
                <c:pt idx="14">
                  <c:v>0.39583333333333331</c:v>
                </c:pt>
                <c:pt idx="15">
                  <c:v>0.40625</c:v>
                </c:pt>
                <c:pt idx="16">
                  <c:v>0.41666666666666669</c:v>
                </c:pt>
                <c:pt idx="17">
                  <c:v>0.42708333333333331</c:v>
                </c:pt>
                <c:pt idx="18">
                  <c:v>0.4375</c:v>
                </c:pt>
                <c:pt idx="19">
                  <c:v>0.44791666666666669</c:v>
                </c:pt>
                <c:pt idx="20">
                  <c:v>0.45833333333333331</c:v>
                </c:pt>
                <c:pt idx="21">
                  <c:v>0.46875</c:v>
                </c:pt>
                <c:pt idx="22">
                  <c:v>0.47916666666666669</c:v>
                </c:pt>
                <c:pt idx="23">
                  <c:v>0.48958333333333331</c:v>
                </c:pt>
                <c:pt idx="24">
                  <c:v>0.5</c:v>
                </c:pt>
                <c:pt idx="25">
                  <c:v>0.51041666666666663</c:v>
                </c:pt>
                <c:pt idx="26">
                  <c:v>0.52083333333333337</c:v>
                </c:pt>
                <c:pt idx="27">
                  <c:v>0.53125</c:v>
                </c:pt>
                <c:pt idx="28">
                  <c:v>0.54166666666666663</c:v>
                </c:pt>
                <c:pt idx="29">
                  <c:v>0.55208333333333337</c:v>
                </c:pt>
                <c:pt idx="30">
                  <c:v>0.5625</c:v>
                </c:pt>
                <c:pt idx="31">
                  <c:v>0.57291666666666663</c:v>
                </c:pt>
                <c:pt idx="32">
                  <c:v>0.58333333333333337</c:v>
                </c:pt>
                <c:pt idx="33">
                  <c:v>0.59375</c:v>
                </c:pt>
                <c:pt idx="34">
                  <c:v>0.60416666666666663</c:v>
                </c:pt>
                <c:pt idx="35">
                  <c:v>0.61458333333333337</c:v>
                </c:pt>
                <c:pt idx="36">
                  <c:v>0.625</c:v>
                </c:pt>
                <c:pt idx="37">
                  <c:v>0.63541666666666663</c:v>
                </c:pt>
                <c:pt idx="38">
                  <c:v>0.64583333333333337</c:v>
                </c:pt>
                <c:pt idx="39">
                  <c:v>0.65625</c:v>
                </c:pt>
                <c:pt idx="40">
                  <c:v>0.66666666666666663</c:v>
                </c:pt>
                <c:pt idx="41">
                  <c:v>0.67708333333333337</c:v>
                </c:pt>
                <c:pt idx="42">
                  <c:v>0.6875</c:v>
                </c:pt>
                <c:pt idx="43">
                  <c:v>0.69791666666666663</c:v>
                </c:pt>
                <c:pt idx="44">
                  <c:v>0.70833333333333337</c:v>
                </c:pt>
                <c:pt idx="45">
                  <c:v>0.71875</c:v>
                </c:pt>
                <c:pt idx="46">
                  <c:v>0.72916666666666663</c:v>
                </c:pt>
                <c:pt idx="47">
                  <c:v>0.73958333333333337</c:v>
                </c:pt>
                <c:pt idx="48">
                  <c:v>0.75</c:v>
                </c:pt>
                <c:pt idx="49">
                  <c:v>0.76041666666666663</c:v>
                </c:pt>
                <c:pt idx="50">
                  <c:v>0.77083333333333337</c:v>
                </c:pt>
                <c:pt idx="51">
                  <c:v>0.78125</c:v>
                </c:pt>
                <c:pt idx="52">
                  <c:v>0.79166666666666663</c:v>
                </c:pt>
                <c:pt idx="53">
                  <c:v>0.80208333333333337</c:v>
                </c:pt>
                <c:pt idx="54">
                  <c:v>0.8125</c:v>
                </c:pt>
                <c:pt idx="55">
                  <c:v>0.82291666666666663</c:v>
                </c:pt>
                <c:pt idx="56">
                  <c:v>0.83333333333333337</c:v>
                </c:pt>
                <c:pt idx="57">
                  <c:v>0.84375</c:v>
                </c:pt>
                <c:pt idx="58">
                  <c:v>0.85416666666666663</c:v>
                </c:pt>
                <c:pt idx="59">
                  <c:v>0.86458333333333337</c:v>
                </c:pt>
                <c:pt idx="60">
                  <c:v>0.875</c:v>
                </c:pt>
                <c:pt idx="61">
                  <c:v>0.88541666666666663</c:v>
                </c:pt>
                <c:pt idx="62">
                  <c:v>0.89583333333333337</c:v>
                </c:pt>
                <c:pt idx="63">
                  <c:v>0.90625</c:v>
                </c:pt>
                <c:pt idx="64">
                  <c:v>0.91666666666666663</c:v>
                </c:pt>
              </c:numCache>
            </c:numRef>
          </c:cat>
          <c:val>
            <c:numRef>
              <c:f>Eingabe!$E$105:$BQ$105</c:f>
              <c:numCache>
                <c:formatCode>0</c:formatCode>
                <c:ptCount val="65"/>
                <c:pt idx="0">
                  <c:v>0.2</c:v>
                </c:pt>
                <c:pt idx="1">
                  <c:v>0.4</c:v>
                </c:pt>
                <c:pt idx="2">
                  <c:v>0.4</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numCache>
            </c:numRef>
          </c:val>
          <c:smooth val="0"/>
          <c:extLst>
            <c:ext xmlns:c16="http://schemas.microsoft.com/office/drawing/2014/chart" uri="{C3380CC4-5D6E-409C-BE32-E72D297353CC}">
              <c16:uniqueId val="{00000000-BE49-45E0-8948-530A4D7BEC08}"/>
            </c:ext>
          </c:extLst>
        </c:ser>
        <c:ser>
          <c:idx val="1"/>
          <c:order val="1"/>
          <c:tx>
            <c:strRef>
              <c:f>Eingabe!$C$106</c:f>
              <c:strCache>
                <c:ptCount val="1"/>
                <c:pt idx="0">
                  <c:v>Hilfskraft Faktor</c:v>
                </c:pt>
              </c:strCache>
            </c:strRef>
          </c:tx>
          <c:spPr>
            <a:ln w="12700" cap="rnd">
              <a:solidFill>
                <a:schemeClr val="accent2"/>
              </a:solidFill>
              <a:round/>
            </a:ln>
            <a:effectLst>
              <a:outerShdw blurRad="40000" dist="23000" dir="5400000" rotWithShape="0">
                <a:srgbClr val="000000">
                  <a:alpha val="35000"/>
                </a:srgbClr>
              </a:outerShdw>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noFill/>
                    <a:latin typeface="+mn-lt"/>
                    <a:ea typeface="+mn-ea"/>
                    <a:cs typeface="+mn-cs"/>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trendline>
            <c:spPr>
              <a:ln w="19050" cap="rnd">
                <a:solidFill>
                  <a:schemeClr val="accent2"/>
                </a:solidFill>
                <a:prstDash val="sysDash"/>
              </a:ln>
              <a:effectLst/>
            </c:spPr>
            <c:trendlineType val="movingAvg"/>
            <c:period val="4"/>
            <c:dispRSqr val="0"/>
            <c:dispEq val="0"/>
          </c:trendline>
          <c:cat>
            <c:numRef>
              <c:f>Eingabe!$E$3:$BQ$3</c:f>
              <c:numCache>
                <c:formatCode>h:mm</c:formatCode>
                <c:ptCount val="65"/>
                <c:pt idx="0">
                  <c:v>0.25</c:v>
                </c:pt>
                <c:pt idx="1">
                  <c:v>0.26041666666666669</c:v>
                </c:pt>
                <c:pt idx="2">
                  <c:v>0.27083333333333331</c:v>
                </c:pt>
                <c:pt idx="3">
                  <c:v>0.28125</c:v>
                </c:pt>
                <c:pt idx="4">
                  <c:v>0.29166666666666669</c:v>
                </c:pt>
                <c:pt idx="5">
                  <c:v>0.30208333333333331</c:v>
                </c:pt>
                <c:pt idx="6">
                  <c:v>0.3125</c:v>
                </c:pt>
                <c:pt idx="7">
                  <c:v>0.32291666666666669</c:v>
                </c:pt>
                <c:pt idx="8">
                  <c:v>0.33333333333333331</c:v>
                </c:pt>
                <c:pt idx="9">
                  <c:v>0.34375</c:v>
                </c:pt>
                <c:pt idx="10">
                  <c:v>0.35416666666666669</c:v>
                </c:pt>
                <c:pt idx="11">
                  <c:v>0.36458333333333331</c:v>
                </c:pt>
                <c:pt idx="12">
                  <c:v>0.375</c:v>
                </c:pt>
                <c:pt idx="13">
                  <c:v>0.38541666666666669</c:v>
                </c:pt>
                <c:pt idx="14">
                  <c:v>0.39583333333333331</c:v>
                </c:pt>
                <c:pt idx="15">
                  <c:v>0.40625</c:v>
                </c:pt>
                <c:pt idx="16">
                  <c:v>0.41666666666666669</c:v>
                </c:pt>
                <c:pt idx="17">
                  <c:v>0.42708333333333331</c:v>
                </c:pt>
                <c:pt idx="18">
                  <c:v>0.4375</c:v>
                </c:pt>
                <c:pt idx="19">
                  <c:v>0.44791666666666669</c:v>
                </c:pt>
                <c:pt idx="20">
                  <c:v>0.45833333333333331</c:v>
                </c:pt>
                <c:pt idx="21">
                  <c:v>0.46875</c:v>
                </c:pt>
                <c:pt idx="22">
                  <c:v>0.47916666666666669</c:v>
                </c:pt>
                <c:pt idx="23">
                  <c:v>0.48958333333333331</c:v>
                </c:pt>
                <c:pt idx="24">
                  <c:v>0.5</c:v>
                </c:pt>
                <c:pt idx="25">
                  <c:v>0.51041666666666663</c:v>
                </c:pt>
                <c:pt idx="26">
                  <c:v>0.52083333333333337</c:v>
                </c:pt>
                <c:pt idx="27">
                  <c:v>0.53125</c:v>
                </c:pt>
                <c:pt idx="28">
                  <c:v>0.54166666666666663</c:v>
                </c:pt>
                <c:pt idx="29">
                  <c:v>0.55208333333333337</c:v>
                </c:pt>
                <c:pt idx="30">
                  <c:v>0.5625</c:v>
                </c:pt>
                <c:pt idx="31">
                  <c:v>0.57291666666666663</c:v>
                </c:pt>
                <c:pt idx="32">
                  <c:v>0.58333333333333337</c:v>
                </c:pt>
                <c:pt idx="33">
                  <c:v>0.59375</c:v>
                </c:pt>
                <c:pt idx="34">
                  <c:v>0.60416666666666663</c:v>
                </c:pt>
                <c:pt idx="35">
                  <c:v>0.61458333333333337</c:v>
                </c:pt>
                <c:pt idx="36">
                  <c:v>0.625</c:v>
                </c:pt>
                <c:pt idx="37">
                  <c:v>0.63541666666666663</c:v>
                </c:pt>
                <c:pt idx="38">
                  <c:v>0.64583333333333337</c:v>
                </c:pt>
                <c:pt idx="39">
                  <c:v>0.65625</c:v>
                </c:pt>
                <c:pt idx="40">
                  <c:v>0.66666666666666663</c:v>
                </c:pt>
                <c:pt idx="41">
                  <c:v>0.67708333333333337</c:v>
                </c:pt>
                <c:pt idx="42">
                  <c:v>0.6875</c:v>
                </c:pt>
                <c:pt idx="43">
                  <c:v>0.69791666666666663</c:v>
                </c:pt>
                <c:pt idx="44">
                  <c:v>0.70833333333333337</c:v>
                </c:pt>
                <c:pt idx="45">
                  <c:v>0.71875</c:v>
                </c:pt>
                <c:pt idx="46">
                  <c:v>0.72916666666666663</c:v>
                </c:pt>
                <c:pt idx="47">
                  <c:v>0.73958333333333337</c:v>
                </c:pt>
                <c:pt idx="48">
                  <c:v>0.75</c:v>
                </c:pt>
                <c:pt idx="49">
                  <c:v>0.76041666666666663</c:v>
                </c:pt>
                <c:pt idx="50">
                  <c:v>0.77083333333333337</c:v>
                </c:pt>
                <c:pt idx="51">
                  <c:v>0.78125</c:v>
                </c:pt>
                <c:pt idx="52">
                  <c:v>0.79166666666666663</c:v>
                </c:pt>
                <c:pt idx="53">
                  <c:v>0.80208333333333337</c:v>
                </c:pt>
                <c:pt idx="54">
                  <c:v>0.8125</c:v>
                </c:pt>
                <c:pt idx="55">
                  <c:v>0.82291666666666663</c:v>
                </c:pt>
                <c:pt idx="56">
                  <c:v>0.83333333333333337</c:v>
                </c:pt>
                <c:pt idx="57">
                  <c:v>0.84375</c:v>
                </c:pt>
                <c:pt idx="58">
                  <c:v>0.85416666666666663</c:v>
                </c:pt>
                <c:pt idx="59">
                  <c:v>0.86458333333333337</c:v>
                </c:pt>
                <c:pt idx="60">
                  <c:v>0.875</c:v>
                </c:pt>
                <c:pt idx="61">
                  <c:v>0.88541666666666663</c:v>
                </c:pt>
                <c:pt idx="62">
                  <c:v>0.89583333333333337</c:v>
                </c:pt>
                <c:pt idx="63">
                  <c:v>0.90625</c:v>
                </c:pt>
                <c:pt idx="64">
                  <c:v>0.91666666666666663</c:v>
                </c:pt>
              </c:numCache>
            </c:numRef>
          </c:cat>
          <c:val>
            <c:numRef>
              <c:f>Eingabe!$E$106:$BQ$106</c:f>
              <c:numCache>
                <c:formatCode>0</c:formatCode>
                <c:ptCount val="65"/>
                <c:pt idx="0">
                  <c:v>0</c:v>
                </c:pt>
                <c:pt idx="1">
                  <c:v>1.3333333333333333</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numCache>
            </c:numRef>
          </c:val>
          <c:smooth val="0"/>
          <c:extLst>
            <c:ext xmlns:c16="http://schemas.microsoft.com/office/drawing/2014/chart" uri="{C3380CC4-5D6E-409C-BE32-E72D297353CC}">
              <c16:uniqueId val="{00000001-BE49-45E0-8948-530A4D7BEC08}"/>
            </c:ext>
          </c:extLst>
        </c:ser>
        <c:ser>
          <c:idx val="2"/>
          <c:order val="2"/>
          <c:tx>
            <c:strRef>
              <c:f>Eingabe!$C$107</c:f>
              <c:strCache>
                <c:ptCount val="1"/>
                <c:pt idx="0">
                  <c:v>Betreuung Faktor</c:v>
                </c:pt>
              </c:strCache>
            </c:strRef>
          </c:tx>
          <c:spPr>
            <a:ln w="12700" cap="rnd">
              <a:solidFill>
                <a:schemeClr val="accent3"/>
              </a:solidFill>
              <a:round/>
            </a:ln>
            <a:effectLst>
              <a:outerShdw blurRad="40000" dist="23000" dir="5400000" rotWithShape="0">
                <a:srgbClr val="000000">
                  <a:alpha val="35000"/>
                </a:srgbClr>
              </a:outerShdw>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noFill/>
                    <a:latin typeface="+mn-lt"/>
                    <a:ea typeface="+mn-ea"/>
                    <a:cs typeface="+mn-cs"/>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trendline>
            <c:spPr>
              <a:ln w="19050" cap="rnd">
                <a:solidFill>
                  <a:schemeClr val="accent3"/>
                </a:solidFill>
                <a:prstDash val="sysDash"/>
              </a:ln>
              <a:effectLst/>
            </c:spPr>
            <c:trendlineType val="movingAvg"/>
            <c:period val="4"/>
            <c:dispRSqr val="0"/>
            <c:dispEq val="0"/>
          </c:trendline>
          <c:cat>
            <c:numRef>
              <c:f>Eingabe!$E$3:$BQ$3</c:f>
              <c:numCache>
                <c:formatCode>h:mm</c:formatCode>
                <c:ptCount val="65"/>
                <c:pt idx="0">
                  <c:v>0.25</c:v>
                </c:pt>
                <c:pt idx="1">
                  <c:v>0.26041666666666669</c:v>
                </c:pt>
                <c:pt idx="2">
                  <c:v>0.27083333333333331</c:v>
                </c:pt>
                <c:pt idx="3">
                  <c:v>0.28125</c:v>
                </c:pt>
                <c:pt idx="4">
                  <c:v>0.29166666666666669</c:v>
                </c:pt>
                <c:pt idx="5">
                  <c:v>0.30208333333333331</c:v>
                </c:pt>
                <c:pt idx="6">
                  <c:v>0.3125</c:v>
                </c:pt>
                <c:pt idx="7">
                  <c:v>0.32291666666666669</c:v>
                </c:pt>
                <c:pt idx="8">
                  <c:v>0.33333333333333331</c:v>
                </c:pt>
                <c:pt idx="9">
                  <c:v>0.34375</c:v>
                </c:pt>
                <c:pt idx="10">
                  <c:v>0.35416666666666669</c:v>
                </c:pt>
                <c:pt idx="11">
                  <c:v>0.36458333333333331</c:v>
                </c:pt>
                <c:pt idx="12">
                  <c:v>0.375</c:v>
                </c:pt>
                <c:pt idx="13">
                  <c:v>0.38541666666666669</c:v>
                </c:pt>
                <c:pt idx="14">
                  <c:v>0.39583333333333331</c:v>
                </c:pt>
                <c:pt idx="15">
                  <c:v>0.40625</c:v>
                </c:pt>
                <c:pt idx="16">
                  <c:v>0.41666666666666669</c:v>
                </c:pt>
                <c:pt idx="17">
                  <c:v>0.42708333333333331</c:v>
                </c:pt>
                <c:pt idx="18">
                  <c:v>0.4375</c:v>
                </c:pt>
                <c:pt idx="19">
                  <c:v>0.44791666666666669</c:v>
                </c:pt>
                <c:pt idx="20">
                  <c:v>0.45833333333333331</c:v>
                </c:pt>
                <c:pt idx="21">
                  <c:v>0.46875</c:v>
                </c:pt>
                <c:pt idx="22">
                  <c:v>0.47916666666666669</c:v>
                </c:pt>
                <c:pt idx="23">
                  <c:v>0.48958333333333331</c:v>
                </c:pt>
                <c:pt idx="24">
                  <c:v>0.5</c:v>
                </c:pt>
                <c:pt idx="25">
                  <c:v>0.51041666666666663</c:v>
                </c:pt>
                <c:pt idx="26">
                  <c:v>0.52083333333333337</c:v>
                </c:pt>
                <c:pt idx="27">
                  <c:v>0.53125</c:v>
                </c:pt>
                <c:pt idx="28">
                  <c:v>0.54166666666666663</c:v>
                </c:pt>
                <c:pt idx="29">
                  <c:v>0.55208333333333337</c:v>
                </c:pt>
                <c:pt idx="30">
                  <c:v>0.5625</c:v>
                </c:pt>
                <c:pt idx="31">
                  <c:v>0.57291666666666663</c:v>
                </c:pt>
                <c:pt idx="32">
                  <c:v>0.58333333333333337</c:v>
                </c:pt>
                <c:pt idx="33">
                  <c:v>0.59375</c:v>
                </c:pt>
                <c:pt idx="34">
                  <c:v>0.60416666666666663</c:v>
                </c:pt>
                <c:pt idx="35">
                  <c:v>0.61458333333333337</c:v>
                </c:pt>
                <c:pt idx="36">
                  <c:v>0.625</c:v>
                </c:pt>
                <c:pt idx="37">
                  <c:v>0.63541666666666663</c:v>
                </c:pt>
                <c:pt idx="38">
                  <c:v>0.64583333333333337</c:v>
                </c:pt>
                <c:pt idx="39">
                  <c:v>0.65625</c:v>
                </c:pt>
                <c:pt idx="40">
                  <c:v>0.66666666666666663</c:v>
                </c:pt>
                <c:pt idx="41">
                  <c:v>0.67708333333333337</c:v>
                </c:pt>
                <c:pt idx="42">
                  <c:v>0.6875</c:v>
                </c:pt>
                <c:pt idx="43">
                  <c:v>0.69791666666666663</c:v>
                </c:pt>
                <c:pt idx="44">
                  <c:v>0.70833333333333337</c:v>
                </c:pt>
                <c:pt idx="45">
                  <c:v>0.71875</c:v>
                </c:pt>
                <c:pt idx="46">
                  <c:v>0.72916666666666663</c:v>
                </c:pt>
                <c:pt idx="47">
                  <c:v>0.73958333333333337</c:v>
                </c:pt>
                <c:pt idx="48">
                  <c:v>0.75</c:v>
                </c:pt>
                <c:pt idx="49">
                  <c:v>0.76041666666666663</c:v>
                </c:pt>
                <c:pt idx="50">
                  <c:v>0.77083333333333337</c:v>
                </c:pt>
                <c:pt idx="51">
                  <c:v>0.78125</c:v>
                </c:pt>
                <c:pt idx="52">
                  <c:v>0.79166666666666663</c:v>
                </c:pt>
                <c:pt idx="53">
                  <c:v>0.80208333333333337</c:v>
                </c:pt>
                <c:pt idx="54">
                  <c:v>0.8125</c:v>
                </c:pt>
                <c:pt idx="55">
                  <c:v>0.82291666666666663</c:v>
                </c:pt>
                <c:pt idx="56">
                  <c:v>0.83333333333333337</c:v>
                </c:pt>
                <c:pt idx="57">
                  <c:v>0.84375</c:v>
                </c:pt>
                <c:pt idx="58">
                  <c:v>0.85416666666666663</c:v>
                </c:pt>
                <c:pt idx="59">
                  <c:v>0.86458333333333337</c:v>
                </c:pt>
                <c:pt idx="60">
                  <c:v>0.875</c:v>
                </c:pt>
                <c:pt idx="61">
                  <c:v>0.88541666666666663</c:v>
                </c:pt>
                <c:pt idx="62">
                  <c:v>0.89583333333333337</c:v>
                </c:pt>
                <c:pt idx="63">
                  <c:v>0.90625</c:v>
                </c:pt>
                <c:pt idx="64">
                  <c:v>0.91666666666666663</c:v>
                </c:pt>
              </c:numCache>
            </c:numRef>
          </c:cat>
          <c:val>
            <c:numRef>
              <c:f>Eingabe!$E$107:$BQ$107</c:f>
              <c:numCache>
                <c:formatCode>0</c:formatCode>
                <c:ptCount val="65"/>
                <c:pt idx="0">
                  <c:v>0</c:v>
                </c:pt>
                <c:pt idx="1">
                  <c:v>0.5</c:v>
                </c:pt>
                <c:pt idx="2">
                  <c:v>1.5</c:v>
                </c:pt>
                <c:pt idx="3">
                  <c:v>0.5</c:v>
                </c:pt>
                <c:pt idx="4">
                  <c:v>0.5</c:v>
                </c:pt>
                <c:pt idx="5">
                  <c:v>0.5</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numCache>
            </c:numRef>
          </c:val>
          <c:smooth val="0"/>
          <c:extLst>
            <c:ext xmlns:c16="http://schemas.microsoft.com/office/drawing/2014/chart" uri="{C3380CC4-5D6E-409C-BE32-E72D297353CC}">
              <c16:uniqueId val="{00000002-BE49-45E0-8948-530A4D7BEC08}"/>
            </c:ext>
          </c:extLst>
        </c:ser>
        <c:dLbls>
          <c:dLblPos val="ctr"/>
          <c:showLegendKey val="0"/>
          <c:showVal val="1"/>
          <c:showCatName val="0"/>
          <c:showSerName val="0"/>
          <c:showPercent val="0"/>
          <c:showBubbleSize val="0"/>
        </c:dLbls>
        <c:smooth val="0"/>
        <c:axId val="288732080"/>
        <c:axId val="288733256"/>
      </c:lineChart>
      <c:catAx>
        <c:axId val="288732080"/>
        <c:scaling>
          <c:orientation val="minMax"/>
        </c:scaling>
        <c:delete val="0"/>
        <c:axPos val="b"/>
        <c:numFmt formatCode="h:mm" sourceLinked="1"/>
        <c:majorTickMark val="out"/>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de-DE"/>
          </a:p>
        </c:txPr>
        <c:crossAx val="288733256"/>
        <c:crosses val="autoZero"/>
        <c:auto val="1"/>
        <c:lblAlgn val="ctr"/>
        <c:lblOffset val="100"/>
        <c:noMultiLvlLbl val="0"/>
      </c:catAx>
      <c:valAx>
        <c:axId val="288733256"/>
        <c:scaling>
          <c:orientation val="minMax"/>
          <c:max val="6"/>
        </c:scaling>
        <c:delete val="0"/>
        <c:axPos val="l"/>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de-DE"/>
          </a:p>
        </c:txPr>
        <c:crossAx val="288732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de-DE"/>
    </a:p>
  </c:txPr>
  <c:printSettings>
    <c:headerFooter/>
    <c:pageMargins b="0.78740157499999996" l="0.70000000000000062" r="0.70000000000000062" t="0.78740157499999996" header="0.30000000000000032" footer="0.30000000000000032"/>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31">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13</xdr:col>
      <xdr:colOff>742950</xdr:colOff>
      <xdr:row>0</xdr:row>
      <xdr:rowOff>161925</xdr:rowOff>
    </xdr:from>
    <xdr:to>
      <xdr:col>18</xdr:col>
      <xdr:colOff>438150</xdr:colOff>
      <xdr:row>3</xdr:row>
      <xdr:rowOff>204316</xdr:rowOff>
    </xdr:to>
    <xdr:pic>
      <xdr:nvPicPr>
        <xdr:cNvPr id="2" name="Grafik 1">
          <a:extLst>
            <a:ext uri="{FF2B5EF4-FFF2-40B4-BE49-F238E27FC236}">
              <a16:creationId xmlns:a16="http://schemas.microsoft.com/office/drawing/2014/main" id="{25C431E7-1E3D-48CD-9FFA-2A0E0DBCA69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48950" y="161925"/>
          <a:ext cx="3505200" cy="86154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19051</xdr:colOff>
      <xdr:row>3</xdr:row>
      <xdr:rowOff>149225</xdr:rowOff>
    </xdr:from>
    <xdr:to>
      <xdr:col>14</xdr:col>
      <xdr:colOff>419101</xdr:colOff>
      <xdr:row>19</xdr:row>
      <xdr:rowOff>60325</xdr:rowOff>
    </xdr:to>
    <xdr:graphicFrame macro="">
      <xdr:nvGraphicFramePr>
        <xdr:cNvPr id="3" name="Diagramm 1">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438150</xdr:colOff>
      <xdr:row>17</xdr:row>
      <xdr:rowOff>9525</xdr:rowOff>
    </xdr:from>
    <xdr:to>
      <xdr:col>14</xdr:col>
      <xdr:colOff>152400</xdr:colOff>
      <xdr:row>21</xdr:row>
      <xdr:rowOff>72440</xdr:rowOff>
    </xdr:to>
    <xdr:pic>
      <xdr:nvPicPr>
        <xdr:cNvPr id="2" name="Grafik 1">
          <a:extLst>
            <a:ext uri="{FF2B5EF4-FFF2-40B4-BE49-F238E27FC236}">
              <a16:creationId xmlns:a16="http://schemas.microsoft.com/office/drawing/2014/main" id="{03DC5CCF-4C01-4F01-AB21-4A38DC18111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67400" y="3914775"/>
          <a:ext cx="4286250" cy="105351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171450</xdr:colOff>
      <xdr:row>6</xdr:row>
      <xdr:rowOff>180975</xdr:rowOff>
    </xdr:from>
    <xdr:to>
      <xdr:col>17</xdr:col>
      <xdr:colOff>333375</xdr:colOff>
      <xdr:row>12</xdr:row>
      <xdr:rowOff>101015</xdr:rowOff>
    </xdr:to>
    <xdr:pic>
      <xdr:nvPicPr>
        <xdr:cNvPr id="3" name="Grafik 2">
          <a:extLst>
            <a:ext uri="{FF2B5EF4-FFF2-40B4-BE49-F238E27FC236}">
              <a16:creationId xmlns:a16="http://schemas.microsoft.com/office/drawing/2014/main" id="{A4960914-C62E-4747-9452-A241E5DC5D0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53375" y="1571625"/>
          <a:ext cx="4286250" cy="105351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sp-kommunikation.de/" TargetMode="External"/><Relationship Id="rId1" Type="http://schemas.openxmlformats.org/officeDocument/2006/relationships/hyperlink" Target="mailto:info@sp-kommunikation.de" TargetMode="External"/><Relationship Id="rId4"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hyperlink" Target="https://www.sp-kommunikation.de/" TargetMode="External"/><Relationship Id="rId1" Type="http://schemas.openxmlformats.org/officeDocument/2006/relationships/hyperlink" Target="mailto:info@sp-kommunikation.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0"/>
  <sheetViews>
    <sheetView showGridLines="0" tabSelected="1" zoomScaleNormal="100" workbookViewId="0">
      <selection activeCell="B2" sqref="B2"/>
    </sheetView>
  </sheetViews>
  <sheetFormatPr baseColWidth="10" defaultRowHeight="15" x14ac:dyDescent="0.25"/>
  <cols>
    <col min="1" max="1" width="2.140625" customWidth="1"/>
  </cols>
  <sheetData>
    <row r="1" spans="1:14" ht="23.25" x14ac:dyDescent="0.35">
      <c r="C1" s="18"/>
      <c r="D1" s="18"/>
      <c r="E1" s="18"/>
      <c r="F1" s="18"/>
    </row>
    <row r="2" spans="1:14" ht="25.5" customHeight="1" x14ac:dyDescent="0.35">
      <c r="B2" s="56" t="s">
        <v>55</v>
      </c>
      <c r="C2" s="18"/>
      <c r="D2" s="18"/>
      <c r="E2" s="18"/>
      <c r="F2" s="18"/>
    </row>
    <row r="3" spans="1:14" ht="15.75" customHeight="1" x14ac:dyDescent="0.25">
      <c r="B3" s="87" t="s">
        <v>91</v>
      </c>
      <c r="C3" s="87"/>
      <c r="D3" s="87"/>
      <c r="E3" s="87"/>
      <c r="F3" s="87"/>
      <c r="G3" s="87"/>
      <c r="H3" s="87"/>
      <c r="I3" s="87"/>
      <c r="J3" s="87"/>
      <c r="K3" s="87"/>
      <c r="L3" s="87"/>
      <c r="M3" s="87"/>
      <c r="N3" s="87"/>
    </row>
    <row r="4" spans="1:14" ht="23.25" customHeight="1" x14ac:dyDescent="0.25">
      <c r="B4" s="87"/>
      <c r="C4" s="87"/>
      <c r="D4" s="87"/>
      <c r="E4" s="87"/>
      <c r="F4" s="87"/>
      <c r="G4" s="87"/>
      <c r="H4" s="87"/>
      <c r="I4" s="87"/>
      <c r="J4" s="87"/>
      <c r="K4" s="87"/>
      <c r="L4" s="87"/>
      <c r="M4" s="87"/>
      <c r="N4" s="87"/>
    </row>
    <row r="5" spans="1:14" ht="23.25" customHeight="1" x14ac:dyDescent="0.25">
      <c r="B5" s="87"/>
      <c r="C5" s="87"/>
      <c r="D5" s="87"/>
      <c r="E5" s="87"/>
      <c r="F5" s="87"/>
      <c r="G5" s="87"/>
      <c r="H5" s="87"/>
      <c r="I5" s="87"/>
      <c r="J5" s="87"/>
      <c r="K5" s="87"/>
      <c r="L5" s="87"/>
      <c r="M5" s="87"/>
      <c r="N5" s="87"/>
    </row>
    <row r="6" spans="1:14" ht="23.25" customHeight="1" x14ac:dyDescent="0.25">
      <c r="B6" s="87"/>
      <c r="C6" s="87"/>
      <c r="D6" s="87"/>
      <c r="E6" s="87"/>
      <c r="F6" s="87"/>
      <c r="G6" s="87"/>
      <c r="H6" s="87"/>
      <c r="I6" s="87"/>
      <c r="J6" s="87"/>
      <c r="K6" s="87"/>
      <c r="L6" s="87"/>
      <c r="M6" s="87"/>
      <c r="N6" s="87"/>
    </row>
    <row r="7" spans="1:14" ht="23.25" customHeight="1" x14ac:dyDescent="0.25">
      <c r="B7" s="87"/>
      <c r="C7" s="87"/>
      <c r="D7" s="87"/>
      <c r="E7" s="87"/>
      <c r="F7" s="87"/>
      <c r="G7" s="87"/>
      <c r="H7" s="87"/>
      <c r="I7" s="87"/>
      <c r="J7" s="87"/>
      <c r="K7" s="87"/>
      <c r="L7" s="87"/>
      <c r="M7" s="87"/>
      <c r="N7" s="87"/>
    </row>
    <row r="8" spans="1:14" ht="23.25" x14ac:dyDescent="0.35">
      <c r="A8" s="18"/>
      <c r="B8" s="87"/>
      <c r="C8" s="87"/>
      <c r="D8" s="87"/>
      <c r="E8" s="87"/>
      <c r="F8" s="87"/>
      <c r="G8" s="87"/>
      <c r="H8" s="87"/>
      <c r="I8" s="87"/>
      <c r="J8" s="87"/>
      <c r="K8" s="87"/>
      <c r="L8" s="87"/>
      <c r="M8" s="87"/>
      <c r="N8" s="87"/>
    </row>
    <row r="9" spans="1:14" ht="23.25" x14ac:dyDescent="0.35">
      <c r="A9" s="18"/>
      <c r="B9" s="87"/>
      <c r="C9" s="87"/>
      <c r="D9" s="87"/>
      <c r="E9" s="87"/>
      <c r="F9" s="87"/>
      <c r="G9" s="87"/>
      <c r="H9" s="87"/>
      <c r="I9" s="87"/>
      <c r="J9" s="87"/>
      <c r="K9" s="87"/>
      <c r="L9" s="87"/>
      <c r="M9" s="87"/>
      <c r="N9" s="87"/>
    </row>
    <row r="10" spans="1:14" ht="23.25" x14ac:dyDescent="0.35">
      <c r="A10" s="18"/>
      <c r="B10" s="87"/>
      <c r="C10" s="87"/>
      <c r="D10" s="87"/>
      <c r="E10" s="87"/>
      <c r="F10" s="87"/>
      <c r="G10" s="87"/>
      <c r="H10" s="87"/>
      <c r="I10" s="87"/>
      <c r="J10" s="87"/>
      <c r="K10" s="87"/>
      <c r="L10" s="87"/>
      <c r="M10" s="87"/>
      <c r="N10" s="87"/>
    </row>
    <row r="11" spans="1:14" ht="23.25" x14ac:dyDescent="0.35">
      <c r="A11" s="18"/>
      <c r="B11" s="87"/>
      <c r="C11" s="87"/>
      <c r="D11" s="87"/>
      <c r="E11" s="87"/>
      <c r="F11" s="87"/>
      <c r="G11" s="87"/>
      <c r="H11" s="87"/>
      <c r="I11" s="87"/>
      <c r="J11" s="87"/>
      <c r="K11" s="87"/>
      <c r="L11" s="87"/>
      <c r="M11" s="87"/>
      <c r="N11" s="87"/>
    </row>
    <row r="12" spans="1:14" ht="32.25" customHeight="1" x14ac:dyDescent="0.35">
      <c r="A12" s="18"/>
      <c r="B12" s="87"/>
      <c r="C12" s="87"/>
      <c r="D12" s="87"/>
      <c r="E12" s="87"/>
      <c r="F12" s="87"/>
      <c r="G12" s="87"/>
      <c r="H12" s="87"/>
      <c r="I12" s="87"/>
      <c r="J12" s="87"/>
      <c r="K12" s="87"/>
      <c r="L12" s="87"/>
      <c r="M12" s="87"/>
      <c r="N12" s="87"/>
    </row>
    <row r="13" spans="1:14" s="80" customFormat="1" ht="14.25" x14ac:dyDescent="0.2">
      <c r="A13" s="78"/>
      <c r="B13" s="75" t="s">
        <v>46</v>
      </c>
    </row>
    <row r="14" spans="1:14" s="80" customFormat="1" ht="14.25" x14ac:dyDescent="0.2">
      <c r="A14" s="78"/>
    </row>
    <row r="15" spans="1:14" s="80" customFormat="1" ht="14.25" x14ac:dyDescent="0.2">
      <c r="A15" s="78"/>
      <c r="B15" s="76" t="s">
        <v>93</v>
      </c>
      <c r="C15" s="76"/>
      <c r="D15" s="76"/>
      <c r="E15" s="76"/>
      <c r="F15" s="76"/>
      <c r="G15" s="81"/>
      <c r="H15" s="81"/>
      <c r="I15" s="81"/>
    </row>
    <row r="16" spans="1:14" s="80" customFormat="1" ht="14.25" x14ac:dyDescent="0.2">
      <c r="A16" s="78"/>
      <c r="B16" s="77" t="s">
        <v>92</v>
      </c>
    </row>
    <row r="17" spans="1:2" s="80" customFormat="1" ht="14.25" x14ac:dyDescent="0.2">
      <c r="A17" s="78"/>
      <c r="B17" s="78" t="s">
        <v>16</v>
      </c>
    </row>
    <row r="18" spans="1:2" s="80" customFormat="1" ht="14.25" x14ac:dyDescent="0.2">
      <c r="A18" s="78"/>
      <c r="B18" s="78" t="s">
        <v>15</v>
      </c>
    </row>
    <row r="19" spans="1:2" x14ac:dyDescent="0.25">
      <c r="B19" s="80"/>
    </row>
    <row r="20" spans="1:2" x14ac:dyDescent="0.25">
      <c r="B20" s="79" t="s">
        <v>35</v>
      </c>
    </row>
  </sheetData>
  <sheetProtection algorithmName="SHA-512" hashValue="9N2oImpDvp4KBvJ75u45WPMjijLgf+Y3/4adhEW43siYg+8E+mp1UXKAtYgWYRItb8EKkvTWJYB0JvGRASzgmA==" saltValue="neMgeXx58n/rbIBkbPVxrA==" spinCount="100000" sheet="1" selectLockedCells="1"/>
  <mergeCells count="1">
    <mergeCell ref="B3:N12"/>
  </mergeCells>
  <phoneticPr fontId="0" type="noConversion"/>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U111"/>
  <sheetViews>
    <sheetView showGridLines="0" zoomScaleNormal="100" workbookViewId="0">
      <pane xSplit="3" ySplit="4" topLeftCell="AU91" activePane="bottomRight" state="frozen"/>
      <selection pane="topRight" activeCell="D1" sqref="D1"/>
      <selection pane="bottomLeft" activeCell="A8" sqref="A8"/>
      <selection pane="bottomRight" activeCell="F17" sqref="F17"/>
    </sheetView>
  </sheetViews>
  <sheetFormatPr baseColWidth="10" defaultRowHeight="15" x14ac:dyDescent="0.25"/>
  <cols>
    <col min="1" max="1" width="16.140625" bestFit="1" customWidth="1"/>
    <col min="3" max="3" width="19.140625" bestFit="1" customWidth="1"/>
    <col min="4" max="4" width="4.42578125" customWidth="1"/>
    <col min="5" max="33" width="5.5703125" customWidth="1"/>
    <col min="34" max="69" width="5.5703125" bestFit="1" customWidth="1"/>
  </cols>
  <sheetData>
    <row r="1" spans="1:73" x14ac:dyDescent="0.25">
      <c r="A1" s="21" t="s">
        <v>12</v>
      </c>
      <c r="B1" s="46"/>
      <c r="D1" s="41" t="s">
        <v>32</v>
      </c>
      <c r="E1" s="41"/>
      <c r="F1" s="41"/>
      <c r="G1" s="41"/>
      <c r="H1" s="41"/>
      <c r="I1" s="41"/>
      <c r="J1" s="42"/>
      <c r="K1" s="42"/>
      <c r="L1" s="42"/>
      <c r="M1" s="42"/>
      <c r="N1" s="42"/>
      <c r="O1" s="42"/>
      <c r="P1" s="42"/>
    </row>
    <row r="2" spans="1:73" ht="15.75" thickBot="1" x14ac:dyDescent="0.3">
      <c r="A2" t="s">
        <v>6</v>
      </c>
      <c r="B2" s="17">
        <v>43941</v>
      </c>
      <c r="D2" s="41" t="s">
        <v>36</v>
      </c>
    </row>
    <row r="3" spans="1:73" x14ac:dyDescent="0.25">
      <c r="A3" s="6" t="s">
        <v>7</v>
      </c>
      <c r="B3" s="2" t="s">
        <v>11</v>
      </c>
      <c r="C3" s="2" t="s">
        <v>0</v>
      </c>
      <c r="D3" s="3"/>
      <c r="E3" s="1">
        <v>0.25</v>
      </c>
      <c r="F3" s="1">
        <v>0.26041666666666669</v>
      </c>
      <c r="G3" s="1">
        <v>0.27083333333333331</v>
      </c>
      <c r="H3" s="1">
        <v>0.28125</v>
      </c>
      <c r="I3" s="1">
        <v>0.29166666666666669</v>
      </c>
      <c r="J3" s="1">
        <v>0.30208333333333331</v>
      </c>
      <c r="K3" s="1">
        <v>0.3125</v>
      </c>
      <c r="L3" s="1">
        <v>0.32291666666666669</v>
      </c>
      <c r="M3" s="1">
        <v>0.33333333333333331</v>
      </c>
      <c r="N3" s="1">
        <v>0.34375</v>
      </c>
      <c r="O3" s="1">
        <v>0.35416666666666669</v>
      </c>
      <c r="P3" s="1">
        <v>0.36458333333333331</v>
      </c>
      <c r="Q3" s="1">
        <v>0.375</v>
      </c>
      <c r="R3" s="1">
        <v>0.38541666666666669</v>
      </c>
      <c r="S3" s="1">
        <v>0.39583333333333331</v>
      </c>
      <c r="T3" s="1">
        <v>0.40625</v>
      </c>
      <c r="U3" s="1">
        <v>0.41666666666666669</v>
      </c>
      <c r="V3" s="1">
        <v>0.42708333333333331</v>
      </c>
      <c r="W3" s="1">
        <v>0.4375</v>
      </c>
      <c r="X3" s="1">
        <v>0.44791666666666669</v>
      </c>
      <c r="Y3" s="1">
        <v>0.45833333333333331</v>
      </c>
      <c r="Z3" s="1">
        <v>0.46875</v>
      </c>
      <c r="AA3" s="1">
        <v>0.47916666666666669</v>
      </c>
      <c r="AB3" s="1">
        <v>0.48958333333333331</v>
      </c>
      <c r="AC3" s="1">
        <v>0.5</v>
      </c>
      <c r="AD3" s="1">
        <v>0.51041666666666663</v>
      </c>
      <c r="AE3" s="1">
        <v>0.52083333333333337</v>
      </c>
      <c r="AF3" s="1">
        <v>0.53125</v>
      </c>
      <c r="AG3" s="1">
        <v>0.54166666666666663</v>
      </c>
      <c r="AH3" s="1">
        <v>0.55208333333333337</v>
      </c>
      <c r="AI3" s="1">
        <v>0.5625</v>
      </c>
      <c r="AJ3" s="1">
        <v>0.57291666666666663</v>
      </c>
      <c r="AK3" s="1">
        <v>0.58333333333333337</v>
      </c>
      <c r="AL3" s="1">
        <v>0.59375</v>
      </c>
      <c r="AM3" s="1">
        <v>0.60416666666666663</v>
      </c>
      <c r="AN3" s="1">
        <v>0.61458333333333337</v>
      </c>
      <c r="AO3" s="1">
        <v>0.625</v>
      </c>
      <c r="AP3" s="1">
        <v>0.63541666666666663</v>
      </c>
      <c r="AQ3" s="1">
        <v>0.64583333333333337</v>
      </c>
      <c r="AR3" s="1">
        <v>0.65625</v>
      </c>
      <c r="AS3" s="1">
        <v>0.66666666666666663</v>
      </c>
      <c r="AT3" s="1">
        <v>0.67708333333333337</v>
      </c>
      <c r="AU3" s="1">
        <v>0.6875</v>
      </c>
      <c r="AV3" s="1">
        <v>0.69791666666666663</v>
      </c>
      <c r="AW3" s="1">
        <v>0.70833333333333337</v>
      </c>
      <c r="AX3" s="1">
        <v>0.71875</v>
      </c>
      <c r="AY3" s="1">
        <v>0.72916666666666663</v>
      </c>
      <c r="AZ3" s="1">
        <v>0.73958333333333337</v>
      </c>
      <c r="BA3" s="1">
        <v>0.75</v>
      </c>
      <c r="BB3" s="1">
        <v>0.76041666666666663</v>
      </c>
      <c r="BC3" s="1">
        <v>0.77083333333333337</v>
      </c>
      <c r="BD3" s="1">
        <v>0.78125</v>
      </c>
      <c r="BE3" s="1">
        <v>0.79166666666666663</v>
      </c>
      <c r="BF3" s="1">
        <v>0.80208333333333337</v>
      </c>
      <c r="BG3" s="1">
        <v>0.8125</v>
      </c>
      <c r="BH3" s="1">
        <v>0.82291666666666663</v>
      </c>
      <c r="BI3" s="1">
        <v>0.83333333333333337</v>
      </c>
      <c r="BJ3" s="1">
        <v>0.84375</v>
      </c>
      <c r="BK3" s="1">
        <v>0.85416666666666663</v>
      </c>
      <c r="BL3" s="1">
        <v>0.86458333333333337</v>
      </c>
      <c r="BM3" s="1">
        <v>0.875</v>
      </c>
      <c r="BN3" s="1">
        <v>0.88541666666666663</v>
      </c>
      <c r="BO3" s="1">
        <v>0.89583333333333337</v>
      </c>
      <c r="BP3" s="1">
        <v>0.90625</v>
      </c>
      <c r="BQ3" s="1">
        <v>0.91666666666666663</v>
      </c>
      <c r="BR3" s="91" t="s">
        <v>3</v>
      </c>
      <c r="BS3" s="91"/>
      <c r="BT3" s="91"/>
      <c r="BU3" s="40"/>
    </row>
    <row r="4" spans="1:73" ht="15.75" thickBot="1" x14ac:dyDescent="0.3">
      <c r="A4" s="7"/>
      <c r="B4" s="4"/>
      <c r="C4" s="4"/>
      <c r="D4" s="5"/>
      <c r="E4" s="1"/>
      <c r="F4" s="1"/>
      <c r="G4" s="1"/>
      <c r="H4" s="1"/>
      <c r="I4" s="1"/>
      <c r="J4" s="1"/>
      <c r="K4" s="1"/>
      <c r="L4" s="1"/>
      <c r="M4" s="1"/>
      <c r="R4" s="1"/>
      <c r="BR4" s="40" t="s">
        <v>4</v>
      </c>
      <c r="BS4" s="40" t="s">
        <v>5</v>
      </c>
      <c r="BT4" s="40" t="s">
        <v>8</v>
      </c>
      <c r="BU4" s="40"/>
    </row>
    <row r="5" spans="1:73" x14ac:dyDescent="0.25">
      <c r="A5" s="88" t="s">
        <v>31</v>
      </c>
      <c r="B5" s="23">
        <v>3</v>
      </c>
      <c r="C5" s="33" t="s">
        <v>23</v>
      </c>
      <c r="D5" s="34"/>
      <c r="E5" s="8" t="s">
        <v>24</v>
      </c>
      <c r="F5" s="9" t="s">
        <v>24</v>
      </c>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10"/>
      <c r="BR5" s="40">
        <f>COUNTIF(E5:BQ7,"=F")/4</f>
        <v>0.5</v>
      </c>
      <c r="BS5" s="40">
        <f>COUNTIF(E5:BQ7,"=G")/4</f>
        <v>0.25</v>
      </c>
      <c r="BT5" s="40">
        <f>COUNTIF(E5:BQ7,"=B")/4</f>
        <v>1</v>
      </c>
      <c r="BU5" s="40">
        <f>SUM(BR5:BT5)</f>
        <v>1.75</v>
      </c>
    </row>
    <row r="6" spans="1:73" x14ac:dyDescent="0.25">
      <c r="A6" s="89"/>
      <c r="B6" s="24"/>
      <c r="C6" s="35" t="s">
        <v>1</v>
      </c>
      <c r="D6" s="36"/>
      <c r="E6" s="11"/>
      <c r="F6" s="12" t="s">
        <v>14</v>
      </c>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3"/>
      <c r="BR6" s="40"/>
      <c r="BS6" s="40"/>
      <c r="BT6" s="40"/>
      <c r="BU6" s="40"/>
    </row>
    <row r="7" spans="1:73" ht="15.75" thickBot="1" x14ac:dyDescent="0.3">
      <c r="A7" s="90"/>
      <c r="B7" s="25"/>
      <c r="C7" s="37" t="s">
        <v>2</v>
      </c>
      <c r="D7" s="38"/>
      <c r="E7" s="14"/>
      <c r="F7" s="15"/>
      <c r="G7" s="15" t="s">
        <v>9</v>
      </c>
      <c r="H7" s="15" t="s">
        <v>9</v>
      </c>
      <c r="I7" s="15" t="s">
        <v>9</v>
      </c>
      <c r="J7" s="15" t="s">
        <v>9</v>
      </c>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6"/>
      <c r="BR7" s="40"/>
      <c r="BS7" s="40"/>
      <c r="BT7" s="40"/>
      <c r="BU7" s="40"/>
    </row>
    <row r="8" spans="1:73" x14ac:dyDescent="0.25">
      <c r="A8" s="88" t="s">
        <v>33</v>
      </c>
      <c r="B8" s="23">
        <v>2</v>
      </c>
      <c r="C8" s="33" t="s">
        <v>23</v>
      </c>
      <c r="D8" s="34"/>
      <c r="E8" s="8"/>
      <c r="F8" s="9" t="s">
        <v>24</v>
      </c>
      <c r="G8" s="9" t="s">
        <v>24</v>
      </c>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10"/>
      <c r="BR8" s="40">
        <f>COUNTIF(E8:BQ10,"=F")/4</f>
        <v>0.5</v>
      </c>
      <c r="BS8" s="40">
        <f>COUNTIF(E8:BQ10,"=G")/4</f>
        <v>0.25</v>
      </c>
      <c r="BT8" s="40">
        <f>COUNTIF(E8:BQ10,"=B")/4</f>
        <v>0.25</v>
      </c>
      <c r="BU8" s="40">
        <f t="shared" ref="BU8" si="0">SUM(BR8:BT8)</f>
        <v>1</v>
      </c>
    </row>
    <row r="9" spans="1:73" x14ac:dyDescent="0.25">
      <c r="A9" s="89"/>
      <c r="B9" s="24"/>
      <c r="C9" s="35" t="s">
        <v>1</v>
      </c>
      <c r="D9" s="36"/>
      <c r="E9" s="11"/>
      <c r="F9" s="12" t="s">
        <v>14</v>
      </c>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3"/>
      <c r="BR9" s="40"/>
      <c r="BS9" s="40"/>
      <c r="BT9" s="40"/>
      <c r="BU9" s="40"/>
    </row>
    <row r="10" spans="1:73" ht="15.75" thickBot="1" x14ac:dyDescent="0.3">
      <c r="A10" s="90"/>
      <c r="B10" s="25"/>
      <c r="C10" s="37" t="s">
        <v>2</v>
      </c>
      <c r="D10" s="38"/>
      <c r="E10" s="14"/>
      <c r="F10" s="15"/>
      <c r="G10" s="15" t="s">
        <v>9</v>
      </c>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6"/>
      <c r="BR10" s="40"/>
      <c r="BS10" s="40"/>
      <c r="BT10" s="40"/>
      <c r="BU10" s="40"/>
    </row>
    <row r="11" spans="1:73" x14ac:dyDescent="0.25">
      <c r="A11" s="88" t="s">
        <v>34</v>
      </c>
      <c r="B11" s="23">
        <v>5</v>
      </c>
      <c r="C11" s="33" t="s">
        <v>23</v>
      </c>
      <c r="D11" s="34"/>
      <c r="E11" s="8"/>
      <c r="F11" s="9"/>
      <c r="G11" s="9" t="s">
        <v>24</v>
      </c>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10"/>
      <c r="BR11" s="40">
        <f>COUNTIF(E11:BQ13,"=F")/4</f>
        <v>0.25</v>
      </c>
      <c r="BS11" s="40">
        <f>COUNTIF(E11:BQ13,"=G")/4</f>
        <v>0.25</v>
      </c>
      <c r="BT11" s="40">
        <f>COUNTIF(E11:BQ13,"=B")/4</f>
        <v>0.25</v>
      </c>
      <c r="BU11" s="40">
        <f t="shared" ref="BU11" si="1">SUM(BR11:BT11)</f>
        <v>0.75</v>
      </c>
    </row>
    <row r="12" spans="1:73" x14ac:dyDescent="0.25">
      <c r="A12" s="89"/>
      <c r="B12" s="24"/>
      <c r="C12" s="35" t="s">
        <v>1</v>
      </c>
      <c r="D12" s="36"/>
      <c r="E12" s="11"/>
      <c r="F12" s="12" t="s">
        <v>14</v>
      </c>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3"/>
      <c r="BR12" s="40"/>
      <c r="BS12" s="40"/>
      <c r="BT12" s="40"/>
      <c r="BU12" s="40"/>
    </row>
    <row r="13" spans="1:73" ht="15.75" thickBot="1" x14ac:dyDescent="0.3">
      <c r="A13" s="90"/>
      <c r="B13" s="25"/>
      <c r="C13" s="37" t="s">
        <v>2</v>
      </c>
      <c r="D13" s="38"/>
      <c r="E13" s="14"/>
      <c r="F13" s="15"/>
      <c r="G13" s="15" t="s">
        <v>9</v>
      </c>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6"/>
      <c r="BR13" s="40"/>
      <c r="BS13" s="40"/>
      <c r="BT13" s="40"/>
      <c r="BU13" s="40"/>
    </row>
    <row r="14" spans="1:73" x14ac:dyDescent="0.25">
      <c r="A14" s="88"/>
      <c r="B14" s="23"/>
      <c r="C14" s="33" t="s">
        <v>23</v>
      </c>
      <c r="D14" s="34"/>
      <c r="E14" s="8"/>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10"/>
      <c r="BR14" s="40">
        <f>COUNTIF(E14:BQ16,"=F")/4</f>
        <v>0</v>
      </c>
      <c r="BS14" s="40">
        <f>COUNTIF(E14:BQ16,"=G")/4</f>
        <v>0</v>
      </c>
      <c r="BT14" s="40">
        <f>COUNTIF(E14:BQ16,"=B")/4</f>
        <v>0.25</v>
      </c>
      <c r="BU14" s="40">
        <f t="shared" ref="BU14" si="2">SUM(BR14:BT14)</f>
        <v>0.25</v>
      </c>
    </row>
    <row r="15" spans="1:73" x14ac:dyDescent="0.25">
      <c r="A15" s="89"/>
      <c r="B15" s="24"/>
      <c r="C15" s="35" t="s">
        <v>1</v>
      </c>
      <c r="D15" s="36"/>
      <c r="E15" s="11"/>
      <c r="F15" s="12" t="s">
        <v>9</v>
      </c>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3"/>
      <c r="BR15" s="40"/>
      <c r="BS15" s="40"/>
      <c r="BT15" s="40"/>
      <c r="BU15" s="40"/>
    </row>
    <row r="16" spans="1:73" ht="15.75" thickBot="1" x14ac:dyDescent="0.3">
      <c r="A16" s="90"/>
      <c r="B16" s="25"/>
      <c r="C16" s="37" t="s">
        <v>2</v>
      </c>
      <c r="D16" s="38"/>
      <c r="E16" s="14"/>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6"/>
      <c r="BR16" s="40"/>
      <c r="BS16" s="40"/>
      <c r="BT16" s="40"/>
      <c r="BU16" s="40"/>
    </row>
    <row r="17" spans="1:73" x14ac:dyDescent="0.25">
      <c r="A17" s="88"/>
      <c r="B17" s="23"/>
      <c r="C17" s="33" t="s">
        <v>23</v>
      </c>
      <c r="D17" s="34"/>
      <c r="E17" s="8"/>
      <c r="F17" s="9" t="s">
        <v>14</v>
      </c>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10"/>
      <c r="BR17" s="40">
        <f>COUNTIF(E17:BQ19,"=F")/4</f>
        <v>0</v>
      </c>
      <c r="BS17" s="40">
        <f>COUNTIF(E17:BQ19,"=G")/4</f>
        <v>0.25</v>
      </c>
      <c r="BT17" s="40">
        <f>COUNTIF(E17:BQ19,"=B")/4</f>
        <v>0</v>
      </c>
      <c r="BU17" s="40">
        <f t="shared" ref="BU17" si="3">SUM(BR17:BT17)</f>
        <v>0.25</v>
      </c>
    </row>
    <row r="18" spans="1:73" x14ac:dyDescent="0.25">
      <c r="A18" s="89"/>
      <c r="B18" s="24"/>
      <c r="C18" s="35" t="s">
        <v>1</v>
      </c>
      <c r="D18" s="36"/>
      <c r="E18" s="11"/>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3"/>
      <c r="BR18" s="40"/>
      <c r="BS18" s="40"/>
      <c r="BT18" s="40"/>
      <c r="BU18" s="40"/>
    </row>
    <row r="19" spans="1:73" ht="15.75" thickBot="1" x14ac:dyDescent="0.3">
      <c r="A19" s="90"/>
      <c r="B19" s="25"/>
      <c r="C19" s="37" t="s">
        <v>2</v>
      </c>
      <c r="D19" s="38"/>
      <c r="E19" s="14"/>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6"/>
      <c r="BR19" s="40"/>
      <c r="BS19" s="40"/>
      <c r="BT19" s="40"/>
      <c r="BU19" s="40"/>
    </row>
    <row r="20" spans="1:73" x14ac:dyDescent="0.25">
      <c r="A20" s="88"/>
      <c r="B20" s="23"/>
      <c r="C20" s="33" t="s">
        <v>23</v>
      </c>
      <c r="D20" s="34"/>
      <c r="E20" s="8"/>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10"/>
      <c r="BR20" s="40">
        <f>COUNTIF(E20:BQ22,"=F")/4</f>
        <v>0</v>
      </c>
      <c r="BS20" s="40">
        <f>COUNTIF(E20:BQ22,"=G")/4</f>
        <v>0</v>
      </c>
      <c r="BT20" s="40">
        <f>COUNTIF(E20:BQ22,"=B")/4</f>
        <v>0</v>
      </c>
      <c r="BU20" s="40">
        <f t="shared" ref="BU20" si="4">SUM(BR20:BT20)</f>
        <v>0</v>
      </c>
    </row>
    <row r="21" spans="1:73" x14ac:dyDescent="0.25">
      <c r="A21" s="89"/>
      <c r="B21" s="24"/>
      <c r="C21" s="35" t="s">
        <v>1</v>
      </c>
      <c r="D21" s="36"/>
      <c r="E21" s="11"/>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3"/>
      <c r="BR21" s="40"/>
      <c r="BS21" s="40"/>
      <c r="BT21" s="40"/>
      <c r="BU21" s="40"/>
    </row>
    <row r="22" spans="1:73" ht="15.75" thickBot="1" x14ac:dyDescent="0.3">
      <c r="A22" s="90"/>
      <c r="B22" s="25"/>
      <c r="C22" s="37" t="s">
        <v>2</v>
      </c>
      <c r="D22" s="38"/>
      <c r="E22" s="14"/>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6"/>
      <c r="BR22" s="40"/>
      <c r="BS22" s="40"/>
      <c r="BT22" s="40"/>
      <c r="BU22" s="40"/>
    </row>
    <row r="23" spans="1:73" x14ac:dyDescent="0.25">
      <c r="A23" s="88"/>
      <c r="B23" s="23"/>
      <c r="C23" s="33" t="s">
        <v>23</v>
      </c>
      <c r="D23" s="34"/>
      <c r="E23" s="8"/>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10"/>
      <c r="BR23" s="40">
        <f>COUNTIF(E23:BQ25,"=F")/4</f>
        <v>0</v>
      </c>
      <c r="BS23" s="40">
        <f>COUNTIF(E23:BQ25,"=G")/4</f>
        <v>0</v>
      </c>
      <c r="BT23" s="40">
        <f>COUNTIF(E23:BQ25,"=B")/4</f>
        <v>0</v>
      </c>
      <c r="BU23" s="40">
        <f t="shared" ref="BU23" si="5">SUM(BR23:BT23)</f>
        <v>0</v>
      </c>
    </row>
    <row r="24" spans="1:73" x14ac:dyDescent="0.25">
      <c r="A24" s="89"/>
      <c r="B24" s="24"/>
      <c r="C24" s="35" t="s">
        <v>1</v>
      </c>
      <c r="D24" s="36"/>
      <c r="E24" s="11"/>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3"/>
      <c r="BR24" s="40"/>
      <c r="BS24" s="40"/>
      <c r="BT24" s="40"/>
      <c r="BU24" s="40"/>
    </row>
    <row r="25" spans="1:73" ht="15.75" thickBot="1" x14ac:dyDescent="0.3">
      <c r="A25" s="90"/>
      <c r="B25" s="25"/>
      <c r="C25" s="37" t="s">
        <v>2</v>
      </c>
      <c r="D25" s="38"/>
      <c r="E25" s="14"/>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6"/>
      <c r="BR25" s="40"/>
      <c r="BS25" s="40"/>
      <c r="BT25" s="40"/>
      <c r="BU25" s="40"/>
    </row>
    <row r="26" spans="1:73" x14ac:dyDescent="0.25">
      <c r="A26" s="88"/>
      <c r="B26" s="23"/>
      <c r="C26" s="33" t="s">
        <v>23</v>
      </c>
      <c r="D26" s="34"/>
      <c r="E26" s="8"/>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10"/>
      <c r="BR26" s="40">
        <f>COUNTIF(E26:BQ28,"=F")/4</f>
        <v>0</v>
      </c>
      <c r="BS26" s="40">
        <f>COUNTIF(E26:BQ28,"=G")/4</f>
        <v>0</v>
      </c>
      <c r="BT26" s="40">
        <f>COUNTIF(E26:BQ28,"=B")/4</f>
        <v>0</v>
      </c>
      <c r="BU26" s="40">
        <f t="shared" ref="BU26" si="6">SUM(BR26:BT26)</f>
        <v>0</v>
      </c>
    </row>
    <row r="27" spans="1:73" x14ac:dyDescent="0.25">
      <c r="A27" s="89"/>
      <c r="B27" s="24"/>
      <c r="C27" s="35" t="s">
        <v>1</v>
      </c>
      <c r="D27" s="36"/>
      <c r="E27" s="11"/>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3"/>
      <c r="BR27" s="40"/>
      <c r="BS27" s="40"/>
      <c r="BT27" s="40"/>
      <c r="BU27" s="40"/>
    </row>
    <row r="28" spans="1:73" ht="15.75" thickBot="1" x14ac:dyDescent="0.3">
      <c r="A28" s="90"/>
      <c r="B28" s="25"/>
      <c r="C28" s="37" t="s">
        <v>2</v>
      </c>
      <c r="D28" s="38"/>
      <c r="E28" s="14"/>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6"/>
      <c r="BR28" s="40"/>
      <c r="BS28" s="40"/>
      <c r="BT28" s="40"/>
      <c r="BU28" s="40"/>
    </row>
    <row r="29" spans="1:73" x14ac:dyDescent="0.25">
      <c r="A29" s="88"/>
      <c r="B29" s="23"/>
      <c r="C29" s="33" t="s">
        <v>23</v>
      </c>
      <c r="D29" s="34"/>
      <c r="E29" s="8"/>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10"/>
      <c r="BR29" s="40">
        <f>COUNTIF(E29:BQ31,"=F")/4</f>
        <v>0</v>
      </c>
      <c r="BS29" s="40">
        <f>COUNTIF(E29:BQ31,"=G")/4</f>
        <v>0</v>
      </c>
      <c r="BT29" s="40">
        <f>COUNTIF(E29:BQ31,"=B")/4</f>
        <v>0</v>
      </c>
      <c r="BU29" s="40">
        <f t="shared" ref="BU29" si="7">SUM(BR29:BT29)</f>
        <v>0</v>
      </c>
    </row>
    <row r="30" spans="1:73" x14ac:dyDescent="0.25">
      <c r="A30" s="89"/>
      <c r="B30" s="24"/>
      <c r="C30" s="35" t="s">
        <v>1</v>
      </c>
      <c r="D30" s="36"/>
      <c r="E30" s="11"/>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3"/>
      <c r="BR30" s="40"/>
      <c r="BS30" s="40"/>
      <c r="BT30" s="40"/>
      <c r="BU30" s="40"/>
    </row>
    <row r="31" spans="1:73" ht="15.75" thickBot="1" x14ac:dyDescent="0.3">
      <c r="A31" s="90"/>
      <c r="B31" s="25"/>
      <c r="C31" s="37" t="s">
        <v>2</v>
      </c>
      <c r="D31" s="38"/>
      <c r="E31" s="14"/>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6"/>
      <c r="BR31" s="40"/>
      <c r="BS31" s="40"/>
      <c r="BT31" s="40"/>
      <c r="BU31" s="40"/>
    </row>
    <row r="32" spans="1:73" x14ac:dyDescent="0.25">
      <c r="A32" s="88"/>
      <c r="B32" s="23"/>
      <c r="C32" s="33" t="s">
        <v>23</v>
      </c>
      <c r="D32" s="34"/>
      <c r="E32" s="8"/>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10"/>
      <c r="BR32" s="40">
        <f>COUNTIF(E32:BQ34,"=F")/4</f>
        <v>0</v>
      </c>
      <c r="BS32" s="40">
        <f>COUNTIF(E32:BQ34,"=G")/4</f>
        <v>0</v>
      </c>
      <c r="BT32" s="40">
        <f>COUNTIF(E32:BQ34,"=B")/4</f>
        <v>0</v>
      </c>
      <c r="BU32" s="40">
        <f t="shared" ref="BU32" si="8">SUM(BR32:BT32)</f>
        <v>0</v>
      </c>
    </row>
    <row r="33" spans="1:73" x14ac:dyDescent="0.25">
      <c r="A33" s="89"/>
      <c r="B33" s="24"/>
      <c r="C33" s="35" t="s">
        <v>1</v>
      </c>
      <c r="D33" s="36"/>
      <c r="E33" s="11"/>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3"/>
      <c r="BR33" s="40"/>
      <c r="BS33" s="40"/>
      <c r="BT33" s="40"/>
      <c r="BU33" s="40"/>
    </row>
    <row r="34" spans="1:73" ht="15.75" thickBot="1" x14ac:dyDescent="0.3">
      <c r="A34" s="90"/>
      <c r="B34" s="25"/>
      <c r="C34" s="37" t="s">
        <v>2</v>
      </c>
      <c r="D34" s="38"/>
      <c r="E34" s="14"/>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6"/>
      <c r="BR34" s="40"/>
      <c r="BS34" s="40"/>
      <c r="BT34" s="40"/>
      <c r="BU34" s="40"/>
    </row>
    <row r="35" spans="1:73" x14ac:dyDescent="0.25">
      <c r="A35" s="88"/>
      <c r="B35" s="23"/>
      <c r="C35" s="33" t="s">
        <v>23</v>
      </c>
      <c r="D35" s="34"/>
      <c r="E35" s="8"/>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10"/>
      <c r="BR35" s="40">
        <f>COUNTIF(E35:BQ37,"=F")/4</f>
        <v>0</v>
      </c>
      <c r="BS35" s="40">
        <f>COUNTIF(E35:BQ37,"=G")/4</f>
        <v>0</v>
      </c>
      <c r="BT35" s="40">
        <f>COUNTIF(E35:BQ37,"=B")/4</f>
        <v>0</v>
      </c>
      <c r="BU35" s="40">
        <f t="shared" ref="BU35" si="9">SUM(BR35:BT35)</f>
        <v>0</v>
      </c>
    </row>
    <row r="36" spans="1:73" x14ac:dyDescent="0.25">
      <c r="A36" s="89"/>
      <c r="B36" s="24"/>
      <c r="C36" s="35" t="s">
        <v>1</v>
      </c>
      <c r="D36" s="36"/>
      <c r="E36" s="11"/>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3"/>
      <c r="BR36" s="40"/>
      <c r="BS36" s="40"/>
      <c r="BT36" s="40"/>
      <c r="BU36" s="40"/>
    </row>
    <row r="37" spans="1:73" ht="15.75" thickBot="1" x14ac:dyDescent="0.3">
      <c r="A37" s="90"/>
      <c r="B37" s="25"/>
      <c r="C37" s="37" t="s">
        <v>2</v>
      </c>
      <c r="D37" s="38"/>
      <c r="E37" s="14"/>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6"/>
      <c r="BR37" s="40"/>
      <c r="BS37" s="40"/>
      <c r="BT37" s="40"/>
      <c r="BU37" s="40"/>
    </row>
    <row r="38" spans="1:73" x14ac:dyDescent="0.25">
      <c r="A38" s="88"/>
      <c r="B38" s="23"/>
      <c r="C38" s="33" t="s">
        <v>23</v>
      </c>
      <c r="D38" s="34"/>
      <c r="E38" s="8"/>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10"/>
      <c r="BR38" s="40">
        <f>COUNTIF(E38:BQ40,"=F")/4</f>
        <v>0</v>
      </c>
      <c r="BS38" s="40">
        <f>COUNTIF(E38:BQ40,"=G")/4</f>
        <v>0</v>
      </c>
      <c r="BT38" s="40">
        <f>COUNTIF(E38:BQ40,"=B")/4</f>
        <v>0</v>
      </c>
      <c r="BU38" s="40">
        <f t="shared" ref="BU38" si="10">SUM(BR38:BT38)</f>
        <v>0</v>
      </c>
    </row>
    <row r="39" spans="1:73" x14ac:dyDescent="0.25">
      <c r="A39" s="89"/>
      <c r="B39" s="24"/>
      <c r="C39" s="35" t="s">
        <v>1</v>
      </c>
      <c r="D39" s="36"/>
      <c r="E39" s="11"/>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3"/>
      <c r="BR39" s="40"/>
      <c r="BS39" s="40"/>
      <c r="BT39" s="40"/>
      <c r="BU39" s="40"/>
    </row>
    <row r="40" spans="1:73" ht="15.75" thickBot="1" x14ac:dyDescent="0.3">
      <c r="A40" s="90"/>
      <c r="B40" s="25"/>
      <c r="C40" s="37" t="s">
        <v>2</v>
      </c>
      <c r="D40" s="38"/>
      <c r="E40" s="14"/>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6"/>
      <c r="BR40" s="40"/>
      <c r="BS40" s="40"/>
      <c r="BT40" s="40"/>
      <c r="BU40" s="40"/>
    </row>
    <row r="41" spans="1:73" x14ac:dyDescent="0.25">
      <c r="A41" s="88"/>
      <c r="B41" s="23"/>
      <c r="C41" s="33" t="s">
        <v>23</v>
      </c>
      <c r="D41" s="34"/>
      <c r="E41" s="8"/>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10"/>
      <c r="BR41" s="40">
        <f>COUNTIF(E41:BQ43,"=F")/4</f>
        <v>0</v>
      </c>
      <c r="BS41" s="40">
        <f>COUNTIF(E41:BQ43,"=G")/4</f>
        <v>0</v>
      </c>
      <c r="BT41" s="40">
        <f>COUNTIF(E41:BQ43,"=B")/4</f>
        <v>0</v>
      </c>
      <c r="BU41" s="40">
        <f t="shared" ref="BU41" si="11">SUM(BR41:BT41)</f>
        <v>0</v>
      </c>
    </row>
    <row r="42" spans="1:73" x14ac:dyDescent="0.25">
      <c r="A42" s="89"/>
      <c r="B42" s="24"/>
      <c r="C42" s="35" t="s">
        <v>1</v>
      </c>
      <c r="D42" s="36"/>
      <c r="E42" s="11"/>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3"/>
      <c r="BR42" s="40"/>
      <c r="BS42" s="40"/>
      <c r="BT42" s="40"/>
      <c r="BU42" s="40"/>
    </row>
    <row r="43" spans="1:73" ht="15.75" thickBot="1" x14ac:dyDescent="0.3">
      <c r="A43" s="90"/>
      <c r="B43" s="25"/>
      <c r="C43" s="37" t="s">
        <v>2</v>
      </c>
      <c r="D43" s="38"/>
      <c r="E43" s="14"/>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6"/>
      <c r="BR43" s="40"/>
      <c r="BS43" s="40"/>
      <c r="BT43" s="40"/>
      <c r="BU43" s="40"/>
    </row>
    <row r="44" spans="1:73" x14ac:dyDescent="0.25">
      <c r="A44" s="88"/>
      <c r="B44" s="23"/>
      <c r="C44" s="33" t="s">
        <v>23</v>
      </c>
      <c r="D44" s="34"/>
      <c r="E44" s="8"/>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10"/>
      <c r="BR44" s="40">
        <f>COUNTIF(E44:BQ46,"=F")/4</f>
        <v>0</v>
      </c>
      <c r="BS44" s="40">
        <f>COUNTIF(E44:BQ46,"=G")/4</f>
        <v>0</v>
      </c>
      <c r="BT44" s="40">
        <f>COUNTIF(E44:BQ46,"=B")/4</f>
        <v>0</v>
      </c>
      <c r="BU44" s="40">
        <f t="shared" ref="BU44" si="12">SUM(BR44:BT44)</f>
        <v>0</v>
      </c>
    </row>
    <row r="45" spans="1:73" x14ac:dyDescent="0.25">
      <c r="A45" s="89"/>
      <c r="B45" s="24"/>
      <c r="C45" s="35" t="s">
        <v>1</v>
      </c>
      <c r="D45" s="36"/>
      <c r="E45" s="11"/>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3"/>
      <c r="BR45" s="40"/>
      <c r="BS45" s="40"/>
      <c r="BT45" s="40"/>
      <c r="BU45" s="40"/>
    </row>
    <row r="46" spans="1:73" ht="15.75" thickBot="1" x14ac:dyDescent="0.3">
      <c r="A46" s="90"/>
      <c r="B46" s="25"/>
      <c r="C46" s="37" t="s">
        <v>2</v>
      </c>
      <c r="D46" s="38"/>
      <c r="E46" s="14"/>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6"/>
      <c r="BR46" s="40"/>
      <c r="BS46" s="40"/>
      <c r="BT46" s="40"/>
      <c r="BU46" s="40"/>
    </row>
    <row r="47" spans="1:73" x14ac:dyDescent="0.25">
      <c r="A47" s="88"/>
      <c r="B47" s="23"/>
      <c r="C47" s="33" t="s">
        <v>23</v>
      </c>
      <c r="D47" s="34"/>
      <c r="E47" s="8"/>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10"/>
      <c r="BR47" s="40">
        <f>COUNTIF(E47:BQ49,"=F")/4</f>
        <v>0</v>
      </c>
      <c r="BS47" s="40">
        <f>COUNTIF(E47:BQ49,"=G")/4</f>
        <v>0</v>
      </c>
      <c r="BT47" s="40">
        <f>COUNTIF(E47:BQ49,"=B")/4</f>
        <v>0</v>
      </c>
      <c r="BU47" s="40">
        <f t="shared" ref="BU47" si="13">SUM(BR47:BT47)</f>
        <v>0</v>
      </c>
    </row>
    <row r="48" spans="1:73" x14ac:dyDescent="0.25">
      <c r="A48" s="89"/>
      <c r="B48" s="24"/>
      <c r="C48" s="35" t="s">
        <v>1</v>
      </c>
      <c r="D48" s="36"/>
      <c r="E48" s="11"/>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3"/>
      <c r="BR48" s="40"/>
      <c r="BS48" s="40"/>
      <c r="BT48" s="40"/>
      <c r="BU48" s="40"/>
    </row>
    <row r="49" spans="1:73" ht="15.75" thickBot="1" x14ac:dyDescent="0.3">
      <c r="A49" s="90"/>
      <c r="B49" s="25"/>
      <c r="C49" s="37" t="s">
        <v>2</v>
      </c>
      <c r="D49" s="38"/>
      <c r="E49" s="14"/>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6"/>
      <c r="BR49" s="40"/>
      <c r="BS49" s="40"/>
      <c r="BT49" s="40"/>
      <c r="BU49" s="40"/>
    </row>
    <row r="50" spans="1:73" x14ac:dyDescent="0.25">
      <c r="A50" s="88"/>
      <c r="B50" s="23"/>
      <c r="C50" s="33" t="s">
        <v>23</v>
      </c>
      <c r="D50" s="34"/>
      <c r="E50" s="8"/>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10"/>
      <c r="BR50" s="40">
        <f>COUNTIF(E50:BQ52,"=F")/4</f>
        <v>0</v>
      </c>
      <c r="BS50" s="40">
        <f>COUNTIF(E50:BQ52,"=G")/4</f>
        <v>0</v>
      </c>
      <c r="BT50" s="40">
        <f>COUNTIF(E50:BQ52,"=B")/4</f>
        <v>0</v>
      </c>
      <c r="BU50" s="40">
        <f t="shared" ref="BU50" si="14">SUM(BR50:BT50)</f>
        <v>0</v>
      </c>
    </row>
    <row r="51" spans="1:73" x14ac:dyDescent="0.25">
      <c r="A51" s="89"/>
      <c r="B51" s="24"/>
      <c r="C51" s="35" t="s">
        <v>1</v>
      </c>
      <c r="D51" s="36"/>
      <c r="E51" s="11"/>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3"/>
      <c r="BR51" s="40"/>
      <c r="BS51" s="40"/>
      <c r="BT51" s="40"/>
      <c r="BU51" s="40"/>
    </row>
    <row r="52" spans="1:73" ht="15.75" thickBot="1" x14ac:dyDescent="0.3">
      <c r="A52" s="90"/>
      <c r="B52" s="25"/>
      <c r="C52" s="37" t="s">
        <v>2</v>
      </c>
      <c r="D52" s="38"/>
      <c r="E52" s="14"/>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6"/>
      <c r="BR52" s="40"/>
      <c r="BS52" s="40"/>
      <c r="BT52" s="40"/>
      <c r="BU52" s="40"/>
    </row>
    <row r="53" spans="1:73" x14ac:dyDescent="0.25">
      <c r="A53" s="88"/>
      <c r="B53" s="23"/>
      <c r="C53" s="33" t="s">
        <v>23</v>
      </c>
      <c r="D53" s="34"/>
      <c r="E53" s="8"/>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10"/>
      <c r="BR53" s="40">
        <f>COUNTIF(E53:BQ55,"=F")/4</f>
        <v>0</v>
      </c>
      <c r="BS53" s="40">
        <f>COUNTIF(E53:BQ55,"=G")/4</f>
        <v>0</v>
      </c>
      <c r="BT53" s="40">
        <f>COUNTIF(E53:BQ55,"=B")/4</f>
        <v>0</v>
      </c>
      <c r="BU53" s="40">
        <f t="shared" ref="BU53" si="15">SUM(BR53:BT53)</f>
        <v>0</v>
      </c>
    </row>
    <row r="54" spans="1:73" x14ac:dyDescent="0.25">
      <c r="A54" s="89"/>
      <c r="B54" s="24"/>
      <c r="C54" s="35" t="s">
        <v>1</v>
      </c>
      <c r="D54" s="36"/>
      <c r="E54" s="11"/>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3"/>
      <c r="BR54" s="40"/>
      <c r="BS54" s="40"/>
      <c r="BT54" s="40"/>
      <c r="BU54" s="40"/>
    </row>
    <row r="55" spans="1:73" ht="15.75" thickBot="1" x14ac:dyDescent="0.3">
      <c r="A55" s="90"/>
      <c r="B55" s="25"/>
      <c r="C55" s="37" t="s">
        <v>2</v>
      </c>
      <c r="D55" s="38"/>
      <c r="E55" s="14"/>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6"/>
      <c r="BR55" s="40"/>
      <c r="BS55" s="40"/>
      <c r="BT55" s="40"/>
      <c r="BU55" s="40"/>
    </row>
    <row r="56" spans="1:73" x14ac:dyDescent="0.25">
      <c r="A56" s="88"/>
      <c r="B56" s="23"/>
      <c r="C56" s="33" t="s">
        <v>23</v>
      </c>
      <c r="D56" s="34"/>
      <c r="E56" s="8"/>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10"/>
      <c r="BR56" s="40">
        <f>COUNTIF(E56:BQ58,"=F")/4</f>
        <v>0</v>
      </c>
      <c r="BS56" s="40">
        <f>COUNTIF(E56:BQ58,"=G")/4</f>
        <v>0</v>
      </c>
      <c r="BT56" s="40">
        <f>COUNTIF(E56:BQ58,"=B")/4</f>
        <v>0</v>
      </c>
      <c r="BU56" s="40">
        <f t="shared" ref="BU56" si="16">SUM(BR56:BT56)</f>
        <v>0</v>
      </c>
    </row>
    <row r="57" spans="1:73" x14ac:dyDescent="0.25">
      <c r="A57" s="89"/>
      <c r="B57" s="24"/>
      <c r="C57" s="35" t="s">
        <v>1</v>
      </c>
      <c r="D57" s="36"/>
      <c r="E57" s="11"/>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3"/>
      <c r="BR57" s="40"/>
      <c r="BS57" s="40"/>
      <c r="BT57" s="40"/>
      <c r="BU57" s="40"/>
    </row>
    <row r="58" spans="1:73" ht="15.75" thickBot="1" x14ac:dyDescent="0.3">
      <c r="A58" s="90"/>
      <c r="B58" s="25"/>
      <c r="C58" s="37" t="s">
        <v>2</v>
      </c>
      <c r="D58" s="38"/>
      <c r="E58" s="14"/>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6"/>
      <c r="BR58" s="40"/>
      <c r="BS58" s="40"/>
      <c r="BT58" s="40"/>
      <c r="BU58" s="40"/>
    </row>
    <row r="59" spans="1:73" x14ac:dyDescent="0.25">
      <c r="A59" s="88"/>
      <c r="B59" s="23"/>
      <c r="C59" s="33" t="s">
        <v>23</v>
      </c>
      <c r="D59" s="34"/>
      <c r="E59" s="8"/>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10"/>
      <c r="BR59" s="40">
        <f>COUNTIF(E59:BQ61,"=F")/4</f>
        <v>0</v>
      </c>
      <c r="BS59" s="40">
        <f>COUNTIF(E59:BQ61,"=G")/4</f>
        <v>0</v>
      </c>
      <c r="BT59" s="40">
        <f>COUNTIF(E59:BQ61,"=B")/4</f>
        <v>0</v>
      </c>
      <c r="BU59" s="40">
        <f t="shared" ref="BU59" si="17">SUM(BR59:BT59)</f>
        <v>0</v>
      </c>
    </row>
    <row r="60" spans="1:73" x14ac:dyDescent="0.25">
      <c r="A60" s="89"/>
      <c r="B60" s="24"/>
      <c r="C60" s="35" t="s">
        <v>1</v>
      </c>
      <c r="D60" s="36"/>
      <c r="E60" s="11"/>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3"/>
      <c r="BR60" s="40"/>
      <c r="BS60" s="40"/>
      <c r="BT60" s="40"/>
      <c r="BU60" s="40"/>
    </row>
    <row r="61" spans="1:73" ht="15.75" thickBot="1" x14ac:dyDescent="0.3">
      <c r="A61" s="90"/>
      <c r="B61" s="25"/>
      <c r="C61" s="37" t="s">
        <v>2</v>
      </c>
      <c r="D61" s="38"/>
      <c r="E61" s="14"/>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6"/>
      <c r="BR61" s="40"/>
      <c r="BS61" s="40"/>
      <c r="BT61" s="40"/>
      <c r="BU61" s="40"/>
    </row>
    <row r="62" spans="1:73" x14ac:dyDescent="0.25">
      <c r="A62" s="88"/>
      <c r="B62" s="23"/>
      <c r="C62" s="33" t="s">
        <v>23</v>
      </c>
      <c r="D62" s="34"/>
      <c r="E62" s="8"/>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10"/>
      <c r="BR62" s="40">
        <f>COUNTIF(E62:BQ64,"=F")/4</f>
        <v>0</v>
      </c>
      <c r="BS62" s="40">
        <f>COUNTIF(E62:BQ64,"=G")/4</f>
        <v>0</v>
      </c>
      <c r="BT62" s="40">
        <f>COUNTIF(E62:BQ64,"=B")/4</f>
        <v>0</v>
      </c>
      <c r="BU62" s="40">
        <f t="shared" ref="BU62" si="18">SUM(BR62:BT62)</f>
        <v>0</v>
      </c>
    </row>
    <row r="63" spans="1:73" x14ac:dyDescent="0.25">
      <c r="A63" s="89"/>
      <c r="B63" s="24"/>
      <c r="C63" s="35" t="s">
        <v>1</v>
      </c>
      <c r="D63" s="36"/>
      <c r="E63" s="11"/>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3"/>
      <c r="BR63" s="40"/>
      <c r="BS63" s="40"/>
      <c r="BT63" s="40"/>
      <c r="BU63" s="40"/>
    </row>
    <row r="64" spans="1:73" ht="15.75" thickBot="1" x14ac:dyDescent="0.3">
      <c r="A64" s="90"/>
      <c r="B64" s="25"/>
      <c r="C64" s="37" t="s">
        <v>2</v>
      </c>
      <c r="D64" s="38"/>
      <c r="E64" s="14"/>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6"/>
      <c r="BR64" s="40"/>
      <c r="BS64" s="40"/>
      <c r="BT64" s="40"/>
      <c r="BU64" s="40"/>
    </row>
    <row r="65" spans="1:73" x14ac:dyDescent="0.25">
      <c r="A65" s="88"/>
      <c r="B65" s="23"/>
      <c r="C65" s="33" t="s">
        <v>23</v>
      </c>
      <c r="D65" s="34"/>
      <c r="E65" s="8"/>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10"/>
      <c r="BR65" s="40">
        <f>COUNTIF(E65:BQ67,"=F")/4</f>
        <v>0</v>
      </c>
      <c r="BS65" s="40">
        <f>COUNTIF(E65:BQ67,"=G")/4</f>
        <v>0</v>
      </c>
      <c r="BT65" s="40">
        <f>COUNTIF(E65:BQ67,"=B")/4</f>
        <v>0</v>
      </c>
      <c r="BU65" s="40">
        <f t="shared" ref="BU65" si="19">SUM(BR65:BT65)</f>
        <v>0</v>
      </c>
    </row>
    <row r="66" spans="1:73" x14ac:dyDescent="0.25">
      <c r="A66" s="89"/>
      <c r="B66" s="24"/>
      <c r="C66" s="35" t="s">
        <v>1</v>
      </c>
      <c r="D66" s="36"/>
      <c r="E66" s="11"/>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3"/>
      <c r="BR66" s="40"/>
      <c r="BS66" s="40"/>
      <c r="BT66" s="40"/>
      <c r="BU66" s="40"/>
    </row>
    <row r="67" spans="1:73" ht="15.75" thickBot="1" x14ac:dyDescent="0.3">
      <c r="A67" s="90"/>
      <c r="B67" s="25"/>
      <c r="C67" s="37" t="s">
        <v>2</v>
      </c>
      <c r="D67" s="38"/>
      <c r="E67" s="14"/>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6"/>
      <c r="BR67" s="40"/>
      <c r="BS67" s="40"/>
      <c r="BT67" s="40"/>
      <c r="BU67" s="40"/>
    </row>
    <row r="68" spans="1:73" x14ac:dyDescent="0.25">
      <c r="A68" s="88"/>
      <c r="B68" s="23"/>
      <c r="C68" s="33" t="s">
        <v>23</v>
      </c>
      <c r="D68" s="34"/>
      <c r="E68" s="8"/>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c r="BQ68" s="10"/>
      <c r="BR68" s="40">
        <f>COUNTIF(E68:BQ70,"=F")/4</f>
        <v>0</v>
      </c>
      <c r="BS68" s="40">
        <f>COUNTIF(E68:BQ70,"=G")/4</f>
        <v>0</v>
      </c>
      <c r="BT68" s="40">
        <f>COUNTIF(E68:BQ70,"=B")/4</f>
        <v>0</v>
      </c>
      <c r="BU68" s="40">
        <f t="shared" ref="BU68" si="20">SUM(BR68:BT68)</f>
        <v>0</v>
      </c>
    </row>
    <row r="69" spans="1:73" x14ac:dyDescent="0.25">
      <c r="A69" s="89"/>
      <c r="B69" s="24"/>
      <c r="C69" s="35" t="s">
        <v>1</v>
      </c>
      <c r="D69" s="36"/>
      <c r="E69" s="11"/>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3"/>
      <c r="BR69" s="40"/>
      <c r="BS69" s="40"/>
      <c r="BT69" s="40"/>
      <c r="BU69" s="40"/>
    </row>
    <row r="70" spans="1:73" ht="15.75" thickBot="1" x14ac:dyDescent="0.3">
      <c r="A70" s="90"/>
      <c r="B70" s="25"/>
      <c r="C70" s="37" t="s">
        <v>2</v>
      </c>
      <c r="D70" s="38"/>
      <c r="E70" s="14"/>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6"/>
      <c r="BR70" s="40"/>
      <c r="BS70" s="40"/>
      <c r="BT70" s="40"/>
      <c r="BU70" s="40"/>
    </row>
    <row r="71" spans="1:73" x14ac:dyDescent="0.25">
      <c r="A71" s="88"/>
      <c r="B71" s="23"/>
      <c r="C71" s="33" t="s">
        <v>23</v>
      </c>
      <c r="D71" s="34"/>
      <c r="E71" s="8"/>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10"/>
      <c r="BR71" s="40">
        <f>COUNTIF(E71:BQ73,"=F")/4</f>
        <v>0</v>
      </c>
      <c r="BS71" s="40">
        <f>COUNTIF(E71:BQ73,"=G")/4</f>
        <v>0</v>
      </c>
      <c r="BT71" s="40">
        <f>COUNTIF(E71:BQ73,"=B")/4</f>
        <v>0</v>
      </c>
      <c r="BU71" s="40">
        <f t="shared" ref="BU71" si="21">SUM(BR71:BT71)</f>
        <v>0</v>
      </c>
    </row>
    <row r="72" spans="1:73" x14ac:dyDescent="0.25">
      <c r="A72" s="89"/>
      <c r="B72" s="24"/>
      <c r="C72" s="35" t="s">
        <v>1</v>
      </c>
      <c r="D72" s="36"/>
      <c r="E72" s="11"/>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3"/>
      <c r="BR72" s="40"/>
      <c r="BS72" s="40"/>
      <c r="BT72" s="40"/>
      <c r="BU72" s="40"/>
    </row>
    <row r="73" spans="1:73" ht="15.75" thickBot="1" x14ac:dyDescent="0.3">
      <c r="A73" s="90"/>
      <c r="B73" s="25"/>
      <c r="C73" s="37" t="s">
        <v>2</v>
      </c>
      <c r="D73" s="38"/>
      <c r="E73" s="14"/>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6"/>
      <c r="BR73" s="40"/>
      <c r="BS73" s="40"/>
      <c r="BT73" s="40"/>
      <c r="BU73" s="40"/>
    </row>
    <row r="74" spans="1:73" x14ac:dyDescent="0.25">
      <c r="A74" s="88"/>
      <c r="B74" s="23"/>
      <c r="C74" s="33" t="s">
        <v>23</v>
      </c>
      <c r="D74" s="34"/>
      <c r="E74" s="8"/>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c r="BN74" s="9"/>
      <c r="BO74" s="9"/>
      <c r="BP74" s="9"/>
      <c r="BQ74" s="10"/>
      <c r="BR74" s="40">
        <f>COUNTIF(E74:BQ76,"=F")/4</f>
        <v>0</v>
      </c>
      <c r="BS74" s="40">
        <f>COUNTIF(E74:BQ76,"=G")/4</f>
        <v>0</v>
      </c>
      <c r="BT74" s="40">
        <f>COUNTIF(E74:BQ76,"=B")/4</f>
        <v>0</v>
      </c>
      <c r="BU74" s="40">
        <f t="shared" ref="BU74" si="22">SUM(BR74:BT74)</f>
        <v>0</v>
      </c>
    </row>
    <row r="75" spans="1:73" x14ac:dyDescent="0.25">
      <c r="A75" s="89"/>
      <c r="B75" s="24"/>
      <c r="C75" s="35" t="s">
        <v>1</v>
      </c>
      <c r="D75" s="36"/>
      <c r="E75" s="11"/>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c r="BQ75" s="13"/>
      <c r="BR75" s="40"/>
      <c r="BS75" s="40"/>
      <c r="BT75" s="40"/>
      <c r="BU75" s="40"/>
    </row>
    <row r="76" spans="1:73" ht="15.75" thickBot="1" x14ac:dyDescent="0.3">
      <c r="A76" s="90"/>
      <c r="B76" s="25"/>
      <c r="C76" s="37" t="s">
        <v>2</v>
      </c>
      <c r="D76" s="38"/>
      <c r="E76" s="14"/>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6"/>
      <c r="BR76" s="40"/>
      <c r="BS76" s="40"/>
      <c r="BT76" s="40"/>
      <c r="BU76" s="40"/>
    </row>
    <row r="77" spans="1:73" x14ac:dyDescent="0.25">
      <c r="A77" s="88"/>
      <c r="B77" s="23"/>
      <c r="C77" s="33" t="s">
        <v>23</v>
      </c>
      <c r="D77" s="34"/>
      <c r="E77" s="8"/>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s="9"/>
      <c r="BP77" s="9"/>
      <c r="BQ77" s="10"/>
      <c r="BR77" s="40">
        <f>COUNTIF(E77:BQ79,"=F")/4</f>
        <v>0</v>
      </c>
      <c r="BS77" s="40">
        <f>COUNTIF(E77:BQ79,"=G")/4</f>
        <v>0</v>
      </c>
      <c r="BT77" s="40">
        <f>COUNTIF(E77:BQ79,"=B")/4</f>
        <v>0</v>
      </c>
      <c r="BU77" s="40">
        <f t="shared" ref="BU77" si="23">SUM(BR77:BT77)</f>
        <v>0</v>
      </c>
    </row>
    <row r="78" spans="1:73" x14ac:dyDescent="0.25">
      <c r="A78" s="89"/>
      <c r="B78" s="24"/>
      <c r="C78" s="35" t="s">
        <v>1</v>
      </c>
      <c r="D78" s="36"/>
      <c r="E78" s="11"/>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3"/>
      <c r="BR78" s="40"/>
      <c r="BS78" s="40"/>
      <c r="BT78" s="40"/>
      <c r="BU78" s="40"/>
    </row>
    <row r="79" spans="1:73" ht="15.75" thickBot="1" x14ac:dyDescent="0.3">
      <c r="A79" s="90"/>
      <c r="B79" s="25"/>
      <c r="C79" s="37" t="s">
        <v>2</v>
      </c>
      <c r="D79" s="38"/>
      <c r="E79" s="14"/>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6"/>
      <c r="BR79" s="40"/>
      <c r="BS79" s="40"/>
      <c r="BT79" s="40"/>
      <c r="BU79" s="40"/>
    </row>
    <row r="80" spans="1:73" x14ac:dyDescent="0.25">
      <c r="A80" s="88"/>
      <c r="B80" s="23"/>
      <c r="C80" s="33" t="s">
        <v>23</v>
      </c>
      <c r="D80" s="34"/>
      <c r="E80" s="8"/>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10"/>
      <c r="BR80" s="40">
        <f>COUNTIF(E80:BQ82,"=F")/4</f>
        <v>0</v>
      </c>
      <c r="BS80" s="40">
        <f>COUNTIF(E80:BQ82,"=G")/4</f>
        <v>0</v>
      </c>
      <c r="BT80" s="40">
        <f>COUNTIF(E80:BQ82,"=B")/4</f>
        <v>0</v>
      </c>
      <c r="BU80" s="40">
        <f t="shared" ref="BU80" si="24">SUM(BR80:BT80)</f>
        <v>0</v>
      </c>
    </row>
    <row r="81" spans="1:73" x14ac:dyDescent="0.25">
      <c r="A81" s="89"/>
      <c r="B81" s="24"/>
      <c r="C81" s="35" t="s">
        <v>1</v>
      </c>
      <c r="D81" s="36"/>
      <c r="E81" s="11"/>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12"/>
      <c r="BN81" s="12"/>
      <c r="BO81" s="12"/>
      <c r="BP81" s="12"/>
      <c r="BQ81" s="13"/>
      <c r="BR81" s="40"/>
      <c r="BS81" s="40"/>
      <c r="BT81" s="40"/>
      <c r="BU81" s="40"/>
    </row>
    <row r="82" spans="1:73" ht="15.75" thickBot="1" x14ac:dyDescent="0.3">
      <c r="A82" s="90"/>
      <c r="B82" s="25"/>
      <c r="C82" s="37" t="s">
        <v>2</v>
      </c>
      <c r="D82" s="38"/>
      <c r="E82" s="14"/>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6"/>
      <c r="BR82" s="40"/>
      <c r="BS82" s="40"/>
      <c r="BT82" s="40"/>
      <c r="BU82" s="40"/>
    </row>
    <row r="83" spans="1:73" x14ac:dyDescent="0.25">
      <c r="A83" s="88"/>
      <c r="B83" s="23"/>
      <c r="C83" s="33" t="s">
        <v>23</v>
      </c>
      <c r="D83" s="34"/>
      <c r="E83" s="8"/>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c r="BF83" s="9"/>
      <c r="BG83" s="9"/>
      <c r="BH83" s="9"/>
      <c r="BI83" s="9"/>
      <c r="BJ83" s="9"/>
      <c r="BK83" s="9"/>
      <c r="BL83" s="9"/>
      <c r="BM83" s="9"/>
      <c r="BN83" s="9"/>
      <c r="BO83" s="9"/>
      <c r="BP83" s="9"/>
      <c r="BQ83" s="10"/>
      <c r="BR83" s="40">
        <f>COUNTIF(E83:BQ85,"=F")/4</f>
        <v>0</v>
      </c>
      <c r="BS83" s="40">
        <f>COUNTIF(E83:BQ85,"=G")/4</f>
        <v>0</v>
      </c>
      <c r="BT83" s="40">
        <f>COUNTIF(E83:BQ85,"=B")/4</f>
        <v>0</v>
      </c>
      <c r="BU83" s="40">
        <f t="shared" ref="BU83" si="25">SUM(BR83:BT83)</f>
        <v>0</v>
      </c>
    </row>
    <row r="84" spans="1:73" x14ac:dyDescent="0.25">
      <c r="A84" s="89"/>
      <c r="B84" s="24"/>
      <c r="C84" s="35" t="s">
        <v>1</v>
      </c>
      <c r="D84" s="36"/>
      <c r="E84" s="11"/>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c r="BL84" s="12"/>
      <c r="BM84" s="12"/>
      <c r="BN84" s="12"/>
      <c r="BO84" s="12"/>
      <c r="BP84" s="12"/>
      <c r="BQ84" s="13"/>
      <c r="BR84" s="40"/>
      <c r="BS84" s="40"/>
      <c r="BT84" s="40"/>
      <c r="BU84" s="40"/>
    </row>
    <row r="85" spans="1:73" ht="15.75" thickBot="1" x14ac:dyDescent="0.3">
      <c r="A85" s="90"/>
      <c r="B85" s="25"/>
      <c r="C85" s="37" t="s">
        <v>2</v>
      </c>
      <c r="D85" s="38"/>
      <c r="E85" s="14"/>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6"/>
      <c r="BR85" s="40"/>
      <c r="BS85" s="40"/>
      <c r="BT85" s="40"/>
      <c r="BU85" s="40"/>
    </row>
    <row r="86" spans="1:73" x14ac:dyDescent="0.25">
      <c r="A86" s="88"/>
      <c r="B86" s="23"/>
      <c r="C86" s="33" t="s">
        <v>23</v>
      </c>
      <c r="D86" s="34"/>
      <c r="E86" s="8"/>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10"/>
      <c r="BR86" s="40">
        <f>COUNTIF(E86:BQ88,"=F")/4</f>
        <v>0</v>
      </c>
      <c r="BS86" s="40">
        <f>COUNTIF(E86:BQ88,"=G")/4</f>
        <v>0</v>
      </c>
      <c r="BT86" s="40">
        <f>COUNTIF(E86:BQ88,"=B")/4</f>
        <v>0</v>
      </c>
      <c r="BU86" s="40">
        <f t="shared" ref="BU86" si="26">SUM(BR86:BT86)</f>
        <v>0</v>
      </c>
    </row>
    <row r="87" spans="1:73" x14ac:dyDescent="0.25">
      <c r="A87" s="89"/>
      <c r="B87" s="24"/>
      <c r="C87" s="35" t="s">
        <v>1</v>
      </c>
      <c r="D87" s="36"/>
      <c r="E87" s="11"/>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2"/>
      <c r="BP87" s="12"/>
      <c r="BQ87" s="13"/>
      <c r="BR87" s="40"/>
      <c r="BS87" s="40"/>
      <c r="BT87" s="40"/>
      <c r="BU87" s="40"/>
    </row>
    <row r="88" spans="1:73" ht="15.75" thickBot="1" x14ac:dyDescent="0.3">
      <c r="A88" s="90"/>
      <c r="B88" s="25"/>
      <c r="C88" s="37" t="s">
        <v>2</v>
      </c>
      <c r="D88" s="38"/>
      <c r="E88" s="14"/>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6"/>
      <c r="BR88" s="40"/>
      <c r="BS88" s="40"/>
      <c r="BT88" s="40"/>
      <c r="BU88" s="40"/>
    </row>
    <row r="89" spans="1:73" x14ac:dyDescent="0.25">
      <c r="A89" s="88"/>
      <c r="B89" s="23"/>
      <c r="C89" s="33" t="s">
        <v>23</v>
      </c>
      <c r="D89" s="34"/>
      <c r="E89" s="8"/>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9"/>
      <c r="BF89" s="9"/>
      <c r="BG89" s="9"/>
      <c r="BH89" s="9"/>
      <c r="BI89" s="9"/>
      <c r="BJ89" s="9"/>
      <c r="BK89" s="9"/>
      <c r="BL89" s="9"/>
      <c r="BM89" s="9"/>
      <c r="BN89" s="9"/>
      <c r="BO89" s="9"/>
      <c r="BP89" s="9"/>
      <c r="BQ89" s="10"/>
      <c r="BR89" s="40">
        <f>COUNTIF(E89:BQ91,"=F")/4</f>
        <v>0</v>
      </c>
      <c r="BS89" s="40">
        <f>COUNTIF(E89:BQ91,"=G")/4</f>
        <v>0</v>
      </c>
      <c r="BT89" s="40">
        <f>COUNTIF(E89:BQ91,"=B")/4</f>
        <v>0</v>
      </c>
      <c r="BU89" s="40">
        <f t="shared" ref="BU89" si="27">SUM(BR89:BT89)</f>
        <v>0</v>
      </c>
    </row>
    <row r="90" spans="1:73" x14ac:dyDescent="0.25">
      <c r="A90" s="89"/>
      <c r="B90" s="24"/>
      <c r="C90" s="35" t="s">
        <v>1</v>
      </c>
      <c r="D90" s="36"/>
      <c r="E90" s="11"/>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c r="BE90" s="12"/>
      <c r="BF90" s="12"/>
      <c r="BG90" s="12"/>
      <c r="BH90" s="12"/>
      <c r="BI90" s="12"/>
      <c r="BJ90" s="12"/>
      <c r="BK90" s="12"/>
      <c r="BL90" s="12"/>
      <c r="BM90" s="12"/>
      <c r="BN90" s="12"/>
      <c r="BO90" s="12"/>
      <c r="BP90" s="12"/>
      <c r="BQ90" s="13"/>
      <c r="BR90" s="40"/>
      <c r="BS90" s="40"/>
      <c r="BT90" s="40"/>
      <c r="BU90" s="40"/>
    </row>
    <row r="91" spans="1:73" ht="15.75" thickBot="1" x14ac:dyDescent="0.3">
      <c r="A91" s="90"/>
      <c r="B91" s="25"/>
      <c r="C91" s="37" t="s">
        <v>2</v>
      </c>
      <c r="D91" s="38"/>
      <c r="E91" s="14"/>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6"/>
      <c r="BR91" s="40"/>
      <c r="BS91" s="40"/>
      <c r="BT91" s="40"/>
      <c r="BU91" s="40"/>
    </row>
    <row r="92" spans="1:73" x14ac:dyDescent="0.25">
      <c r="A92" s="88"/>
      <c r="B92" s="23"/>
      <c r="C92" s="33" t="s">
        <v>23</v>
      </c>
      <c r="D92" s="34"/>
      <c r="E92" s="8"/>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10"/>
      <c r="BR92" s="40">
        <f>COUNTIF(E92:BQ94,"=F")/4</f>
        <v>0</v>
      </c>
      <c r="BS92" s="40">
        <f>COUNTIF(E92:BQ94,"=G")/4</f>
        <v>0</v>
      </c>
      <c r="BT92" s="40">
        <f>COUNTIF(E92:BQ94,"=B")/4</f>
        <v>0</v>
      </c>
      <c r="BU92" s="40">
        <f t="shared" ref="BU92" si="28">SUM(BR92:BT92)</f>
        <v>0</v>
      </c>
    </row>
    <row r="93" spans="1:73" x14ac:dyDescent="0.25">
      <c r="A93" s="89"/>
      <c r="B93" s="24"/>
      <c r="C93" s="35" t="s">
        <v>1</v>
      </c>
      <c r="D93" s="36"/>
      <c r="E93" s="11"/>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c r="AY93" s="12"/>
      <c r="AZ93" s="12"/>
      <c r="BA93" s="12"/>
      <c r="BB93" s="12"/>
      <c r="BC93" s="12"/>
      <c r="BD93" s="12"/>
      <c r="BE93" s="12"/>
      <c r="BF93" s="12"/>
      <c r="BG93" s="12"/>
      <c r="BH93" s="12"/>
      <c r="BI93" s="12"/>
      <c r="BJ93" s="12"/>
      <c r="BK93" s="12"/>
      <c r="BL93" s="12"/>
      <c r="BM93" s="12"/>
      <c r="BN93" s="12"/>
      <c r="BO93" s="12"/>
      <c r="BP93" s="12"/>
      <c r="BQ93" s="13"/>
      <c r="BR93" s="40"/>
      <c r="BS93" s="40"/>
      <c r="BT93" s="40"/>
      <c r="BU93" s="40"/>
    </row>
    <row r="94" spans="1:73" ht="15.75" thickBot="1" x14ac:dyDescent="0.3">
      <c r="A94" s="90"/>
      <c r="B94" s="25"/>
      <c r="C94" s="37" t="s">
        <v>2</v>
      </c>
      <c r="D94" s="38"/>
      <c r="E94" s="14"/>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6"/>
      <c r="BR94" s="40"/>
      <c r="BS94" s="40"/>
      <c r="BT94" s="40"/>
      <c r="BU94" s="40"/>
    </row>
    <row r="95" spans="1:73" x14ac:dyDescent="0.25">
      <c r="A95" s="88"/>
      <c r="B95" s="23"/>
      <c r="C95" s="33" t="s">
        <v>23</v>
      </c>
      <c r="D95" s="34"/>
      <c r="E95" s="8"/>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c r="BF95" s="9"/>
      <c r="BG95" s="9"/>
      <c r="BH95" s="9"/>
      <c r="BI95" s="9"/>
      <c r="BJ95" s="9"/>
      <c r="BK95" s="9"/>
      <c r="BL95" s="9"/>
      <c r="BM95" s="9"/>
      <c r="BN95" s="9"/>
      <c r="BO95" s="9"/>
      <c r="BP95" s="9"/>
      <c r="BQ95" s="10"/>
      <c r="BR95" s="40">
        <f>COUNTIF(E95:BQ97,"=F")/4</f>
        <v>0</v>
      </c>
      <c r="BS95" s="40">
        <f>COUNTIF(E95:BQ97,"=G")/4</f>
        <v>0</v>
      </c>
      <c r="BT95" s="40">
        <f>COUNTIF(E95:BQ97,"=B")/4</f>
        <v>0</v>
      </c>
      <c r="BU95" s="40">
        <f t="shared" ref="BU95" si="29">SUM(BR95:BT95)</f>
        <v>0</v>
      </c>
    </row>
    <row r="96" spans="1:73" x14ac:dyDescent="0.25">
      <c r="A96" s="89"/>
      <c r="B96" s="24"/>
      <c r="C96" s="35" t="s">
        <v>1</v>
      </c>
      <c r="D96" s="36"/>
      <c r="E96" s="11"/>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2"/>
      <c r="AY96" s="12"/>
      <c r="AZ96" s="12"/>
      <c r="BA96" s="12"/>
      <c r="BB96" s="12"/>
      <c r="BC96" s="12"/>
      <c r="BD96" s="12"/>
      <c r="BE96" s="12"/>
      <c r="BF96" s="12"/>
      <c r="BG96" s="12"/>
      <c r="BH96" s="12"/>
      <c r="BI96" s="12"/>
      <c r="BJ96" s="12"/>
      <c r="BK96" s="12"/>
      <c r="BL96" s="12"/>
      <c r="BM96" s="12"/>
      <c r="BN96" s="12"/>
      <c r="BO96" s="12"/>
      <c r="BP96" s="12"/>
      <c r="BQ96" s="13"/>
      <c r="BR96" s="40"/>
      <c r="BS96" s="40"/>
      <c r="BT96" s="40"/>
      <c r="BU96" s="40"/>
    </row>
    <row r="97" spans="1:73" ht="15.75" thickBot="1" x14ac:dyDescent="0.3">
      <c r="A97" s="90"/>
      <c r="B97" s="25"/>
      <c r="C97" s="37" t="s">
        <v>2</v>
      </c>
      <c r="D97" s="38"/>
      <c r="E97" s="14"/>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c r="BM97" s="15"/>
      <c r="BN97" s="15"/>
      <c r="BO97" s="15"/>
      <c r="BP97" s="15"/>
      <c r="BQ97" s="16"/>
      <c r="BR97" s="40"/>
      <c r="BS97" s="40"/>
      <c r="BT97" s="40"/>
      <c r="BU97" s="40"/>
    </row>
    <row r="98" spans="1:73" x14ac:dyDescent="0.25">
      <c r="A98" s="88"/>
      <c r="B98" s="23"/>
      <c r="C98" s="33" t="s">
        <v>23</v>
      </c>
      <c r="D98" s="34"/>
      <c r="E98" s="8"/>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c r="BC98" s="9"/>
      <c r="BD98" s="9"/>
      <c r="BE98" s="9"/>
      <c r="BF98" s="9"/>
      <c r="BG98" s="9"/>
      <c r="BH98" s="9"/>
      <c r="BI98" s="9"/>
      <c r="BJ98" s="9"/>
      <c r="BK98" s="9"/>
      <c r="BL98" s="9"/>
      <c r="BM98" s="9"/>
      <c r="BN98" s="9"/>
      <c r="BO98" s="9"/>
      <c r="BP98" s="9"/>
      <c r="BQ98" s="10"/>
      <c r="BR98" s="40">
        <f>COUNTIF(E98:BQ100,"=F")/4</f>
        <v>0</v>
      </c>
      <c r="BS98" s="40">
        <f>COUNTIF(E98:BQ100,"=G")/4</f>
        <v>0</v>
      </c>
      <c r="BT98" s="40">
        <f>COUNTIF(E98:BQ100,"=B")/4</f>
        <v>0</v>
      </c>
      <c r="BU98" s="40">
        <f t="shared" ref="BU98" si="30">SUM(BR98:BT98)</f>
        <v>0</v>
      </c>
    </row>
    <row r="99" spans="1:73" x14ac:dyDescent="0.25">
      <c r="A99" s="89"/>
      <c r="B99" s="24"/>
      <c r="C99" s="35" t="s">
        <v>1</v>
      </c>
      <c r="D99" s="36"/>
      <c r="E99" s="11"/>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c r="AY99" s="12"/>
      <c r="AZ99" s="12"/>
      <c r="BA99" s="12"/>
      <c r="BB99" s="12"/>
      <c r="BC99" s="12"/>
      <c r="BD99" s="12"/>
      <c r="BE99" s="12"/>
      <c r="BF99" s="12"/>
      <c r="BG99" s="12"/>
      <c r="BH99" s="12"/>
      <c r="BI99" s="12"/>
      <c r="BJ99" s="12"/>
      <c r="BK99" s="12"/>
      <c r="BL99" s="12"/>
      <c r="BM99" s="12"/>
      <c r="BN99" s="12"/>
      <c r="BO99" s="12"/>
      <c r="BP99" s="12"/>
      <c r="BQ99" s="13"/>
      <c r="BR99" s="40"/>
      <c r="BS99" s="40"/>
      <c r="BT99" s="40"/>
      <c r="BU99" s="40"/>
    </row>
    <row r="100" spans="1:73" ht="15.75" thickBot="1" x14ac:dyDescent="0.3">
      <c r="A100" s="90"/>
      <c r="B100" s="25"/>
      <c r="C100" s="37" t="s">
        <v>2</v>
      </c>
      <c r="D100" s="38"/>
      <c r="E100" s="14"/>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c r="BM100" s="15"/>
      <c r="BN100" s="15"/>
      <c r="BO100" s="15"/>
      <c r="BP100" s="15"/>
      <c r="BQ100" s="16"/>
      <c r="BR100" s="40"/>
      <c r="BS100" s="40"/>
      <c r="BT100" s="40"/>
      <c r="BU100" s="40"/>
    </row>
    <row r="101" spans="1:73" x14ac:dyDescent="0.25">
      <c r="A101" s="94" t="s">
        <v>13</v>
      </c>
      <c r="B101" s="94"/>
      <c r="C101" s="92" t="s">
        <v>25</v>
      </c>
      <c r="D101" s="32"/>
      <c r="E101" s="28">
        <f>COUNTIF(E5:E100,"=F")</f>
        <v>1</v>
      </c>
      <c r="F101" s="28">
        <f t="shared" ref="F101:BQ101" si="31">COUNTIF(F5:F100,"=F")</f>
        <v>2</v>
      </c>
      <c r="G101" s="28">
        <f t="shared" si="31"/>
        <v>2</v>
      </c>
      <c r="H101" s="28">
        <f t="shared" si="31"/>
        <v>0</v>
      </c>
      <c r="I101" s="28">
        <f t="shared" si="31"/>
        <v>0</v>
      </c>
      <c r="J101" s="28">
        <f t="shared" si="31"/>
        <v>0</v>
      </c>
      <c r="K101" s="28">
        <f t="shared" si="31"/>
        <v>0</v>
      </c>
      <c r="L101" s="28">
        <f t="shared" si="31"/>
        <v>0</v>
      </c>
      <c r="M101" s="28">
        <f t="shared" si="31"/>
        <v>0</v>
      </c>
      <c r="N101" s="28">
        <f t="shared" si="31"/>
        <v>0</v>
      </c>
      <c r="O101" s="28">
        <f t="shared" si="31"/>
        <v>0</v>
      </c>
      <c r="P101" s="28">
        <f t="shared" si="31"/>
        <v>0</v>
      </c>
      <c r="Q101" s="28">
        <f t="shared" si="31"/>
        <v>0</v>
      </c>
      <c r="R101" s="28">
        <f t="shared" si="31"/>
        <v>0</v>
      </c>
      <c r="S101" s="28">
        <f t="shared" si="31"/>
        <v>0</v>
      </c>
      <c r="T101" s="28">
        <f t="shared" si="31"/>
        <v>0</v>
      </c>
      <c r="U101" s="28">
        <f t="shared" si="31"/>
        <v>0</v>
      </c>
      <c r="V101" s="28">
        <f t="shared" si="31"/>
        <v>0</v>
      </c>
      <c r="W101" s="28">
        <f t="shared" si="31"/>
        <v>0</v>
      </c>
      <c r="X101" s="28">
        <f t="shared" si="31"/>
        <v>0</v>
      </c>
      <c r="Y101" s="28">
        <f t="shared" si="31"/>
        <v>0</v>
      </c>
      <c r="Z101" s="28">
        <f t="shared" si="31"/>
        <v>0</v>
      </c>
      <c r="AA101" s="28">
        <f t="shared" si="31"/>
        <v>0</v>
      </c>
      <c r="AB101" s="28">
        <f t="shared" si="31"/>
        <v>0</v>
      </c>
      <c r="AC101" s="28">
        <f t="shared" si="31"/>
        <v>0</v>
      </c>
      <c r="AD101" s="28">
        <f t="shared" si="31"/>
        <v>0</v>
      </c>
      <c r="AE101" s="28">
        <f t="shared" si="31"/>
        <v>0</v>
      </c>
      <c r="AF101" s="28">
        <f t="shared" si="31"/>
        <v>0</v>
      </c>
      <c r="AG101" s="28">
        <f t="shared" si="31"/>
        <v>0</v>
      </c>
      <c r="AH101" s="28">
        <f t="shared" si="31"/>
        <v>0</v>
      </c>
      <c r="AI101" s="28">
        <f t="shared" si="31"/>
        <v>0</v>
      </c>
      <c r="AJ101" s="28">
        <f t="shared" si="31"/>
        <v>0</v>
      </c>
      <c r="AK101" s="28">
        <f t="shared" si="31"/>
        <v>0</v>
      </c>
      <c r="AL101" s="28">
        <f t="shared" si="31"/>
        <v>0</v>
      </c>
      <c r="AM101" s="28">
        <f t="shared" si="31"/>
        <v>0</v>
      </c>
      <c r="AN101" s="28">
        <f t="shared" si="31"/>
        <v>0</v>
      </c>
      <c r="AO101" s="28">
        <f t="shared" si="31"/>
        <v>0</v>
      </c>
      <c r="AP101" s="28">
        <f t="shared" si="31"/>
        <v>0</v>
      </c>
      <c r="AQ101" s="28">
        <f t="shared" si="31"/>
        <v>0</v>
      </c>
      <c r="AR101" s="28">
        <f t="shared" si="31"/>
        <v>0</v>
      </c>
      <c r="AS101" s="28">
        <f t="shared" si="31"/>
        <v>0</v>
      </c>
      <c r="AT101" s="28">
        <f t="shared" si="31"/>
        <v>0</v>
      </c>
      <c r="AU101" s="28">
        <f t="shared" si="31"/>
        <v>0</v>
      </c>
      <c r="AV101" s="28">
        <f t="shared" si="31"/>
        <v>0</v>
      </c>
      <c r="AW101" s="28">
        <f t="shared" si="31"/>
        <v>0</v>
      </c>
      <c r="AX101" s="28">
        <f t="shared" si="31"/>
        <v>0</v>
      </c>
      <c r="AY101" s="28">
        <f t="shared" si="31"/>
        <v>0</v>
      </c>
      <c r="AZ101" s="28">
        <f t="shared" si="31"/>
        <v>0</v>
      </c>
      <c r="BA101" s="28">
        <f t="shared" si="31"/>
        <v>0</v>
      </c>
      <c r="BB101" s="28">
        <f t="shared" si="31"/>
        <v>0</v>
      </c>
      <c r="BC101" s="28">
        <f t="shared" si="31"/>
        <v>0</v>
      </c>
      <c r="BD101" s="28">
        <f t="shared" si="31"/>
        <v>0</v>
      </c>
      <c r="BE101" s="28">
        <f t="shared" si="31"/>
        <v>0</v>
      </c>
      <c r="BF101" s="28">
        <f t="shared" si="31"/>
        <v>0</v>
      </c>
      <c r="BG101" s="28">
        <f t="shared" si="31"/>
        <v>0</v>
      </c>
      <c r="BH101" s="28">
        <f t="shared" si="31"/>
        <v>0</v>
      </c>
      <c r="BI101" s="28">
        <f t="shared" si="31"/>
        <v>0</v>
      </c>
      <c r="BJ101" s="28">
        <f t="shared" si="31"/>
        <v>0</v>
      </c>
      <c r="BK101" s="28">
        <f t="shared" si="31"/>
        <v>0</v>
      </c>
      <c r="BL101" s="28">
        <f t="shared" si="31"/>
        <v>0</v>
      </c>
      <c r="BM101" s="28">
        <f t="shared" si="31"/>
        <v>0</v>
      </c>
      <c r="BN101" s="28">
        <f t="shared" si="31"/>
        <v>0</v>
      </c>
      <c r="BO101" s="28">
        <f t="shared" si="31"/>
        <v>0</v>
      </c>
      <c r="BP101" s="28">
        <f t="shared" si="31"/>
        <v>0</v>
      </c>
      <c r="BQ101" s="28">
        <f t="shared" si="31"/>
        <v>0</v>
      </c>
    </row>
    <row r="102" spans="1:73" x14ac:dyDescent="0.25">
      <c r="A102" s="26" t="s">
        <v>17</v>
      </c>
      <c r="B102" s="27">
        <f>COUNTIF(B5:B97,"=0")</f>
        <v>0</v>
      </c>
      <c r="C102" s="93"/>
      <c r="D102" s="32"/>
      <c r="E102" s="28">
        <f>COUNTIF(E5:E100,"=G")</f>
        <v>0</v>
      </c>
      <c r="F102" s="28">
        <f t="shared" ref="F102:BQ102" si="32">COUNTIF(F5:F100,"=G")</f>
        <v>4</v>
      </c>
      <c r="G102" s="28">
        <f t="shared" si="32"/>
        <v>0</v>
      </c>
      <c r="H102" s="28">
        <f t="shared" si="32"/>
        <v>0</v>
      </c>
      <c r="I102" s="28">
        <f t="shared" si="32"/>
        <v>0</v>
      </c>
      <c r="J102" s="28">
        <f t="shared" si="32"/>
        <v>0</v>
      </c>
      <c r="K102" s="28">
        <f t="shared" si="32"/>
        <v>0</v>
      </c>
      <c r="L102" s="28">
        <f t="shared" si="32"/>
        <v>0</v>
      </c>
      <c r="M102" s="28">
        <f t="shared" si="32"/>
        <v>0</v>
      </c>
      <c r="N102" s="28">
        <f t="shared" si="32"/>
        <v>0</v>
      </c>
      <c r="O102" s="28">
        <f t="shared" si="32"/>
        <v>0</v>
      </c>
      <c r="P102" s="28">
        <f t="shared" si="32"/>
        <v>0</v>
      </c>
      <c r="Q102" s="28">
        <f t="shared" si="32"/>
        <v>0</v>
      </c>
      <c r="R102" s="28">
        <f t="shared" si="32"/>
        <v>0</v>
      </c>
      <c r="S102" s="28">
        <f t="shared" si="32"/>
        <v>0</v>
      </c>
      <c r="T102" s="28">
        <f t="shared" si="32"/>
        <v>0</v>
      </c>
      <c r="U102" s="28">
        <f t="shared" si="32"/>
        <v>0</v>
      </c>
      <c r="V102" s="28">
        <f t="shared" si="32"/>
        <v>0</v>
      </c>
      <c r="W102" s="28">
        <f t="shared" si="32"/>
        <v>0</v>
      </c>
      <c r="X102" s="28">
        <f t="shared" si="32"/>
        <v>0</v>
      </c>
      <c r="Y102" s="28">
        <f t="shared" si="32"/>
        <v>0</v>
      </c>
      <c r="Z102" s="28">
        <f t="shared" si="32"/>
        <v>0</v>
      </c>
      <c r="AA102" s="28">
        <f t="shared" si="32"/>
        <v>0</v>
      </c>
      <c r="AB102" s="28">
        <f t="shared" si="32"/>
        <v>0</v>
      </c>
      <c r="AC102" s="28">
        <f t="shared" si="32"/>
        <v>0</v>
      </c>
      <c r="AD102" s="28">
        <f t="shared" si="32"/>
        <v>0</v>
      </c>
      <c r="AE102" s="28">
        <f t="shared" si="32"/>
        <v>0</v>
      </c>
      <c r="AF102" s="28">
        <f t="shared" si="32"/>
        <v>0</v>
      </c>
      <c r="AG102" s="28">
        <f t="shared" si="32"/>
        <v>0</v>
      </c>
      <c r="AH102" s="28">
        <f t="shared" si="32"/>
        <v>0</v>
      </c>
      <c r="AI102" s="28">
        <f t="shared" si="32"/>
        <v>0</v>
      </c>
      <c r="AJ102" s="28">
        <f t="shared" si="32"/>
        <v>0</v>
      </c>
      <c r="AK102" s="28">
        <f t="shared" si="32"/>
        <v>0</v>
      </c>
      <c r="AL102" s="28">
        <f t="shared" si="32"/>
        <v>0</v>
      </c>
      <c r="AM102" s="28">
        <f t="shared" si="32"/>
        <v>0</v>
      </c>
      <c r="AN102" s="28">
        <f t="shared" si="32"/>
        <v>0</v>
      </c>
      <c r="AO102" s="28">
        <f t="shared" si="32"/>
        <v>0</v>
      </c>
      <c r="AP102" s="28">
        <f t="shared" si="32"/>
        <v>0</v>
      </c>
      <c r="AQ102" s="28">
        <f t="shared" si="32"/>
        <v>0</v>
      </c>
      <c r="AR102" s="28">
        <f t="shared" si="32"/>
        <v>0</v>
      </c>
      <c r="AS102" s="28">
        <f t="shared" si="32"/>
        <v>0</v>
      </c>
      <c r="AT102" s="28">
        <f t="shared" si="32"/>
        <v>0</v>
      </c>
      <c r="AU102" s="28">
        <f t="shared" si="32"/>
        <v>0</v>
      </c>
      <c r="AV102" s="28">
        <f t="shared" si="32"/>
        <v>0</v>
      </c>
      <c r="AW102" s="28">
        <f t="shared" si="32"/>
        <v>0</v>
      </c>
      <c r="AX102" s="28">
        <f t="shared" si="32"/>
        <v>0</v>
      </c>
      <c r="AY102" s="28">
        <f t="shared" si="32"/>
        <v>0</v>
      </c>
      <c r="AZ102" s="28">
        <f t="shared" si="32"/>
        <v>0</v>
      </c>
      <c r="BA102" s="28">
        <f t="shared" si="32"/>
        <v>0</v>
      </c>
      <c r="BB102" s="28">
        <f t="shared" si="32"/>
        <v>0</v>
      </c>
      <c r="BC102" s="28">
        <f t="shared" si="32"/>
        <v>0</v>
      </c>
      <c r="BD102" s="28">
        <f t="shared" si="32"/>
        <v>0</v>
      </c>
      <c r="BE102" s="28">
        <f t="shared" si="32"/>
        <v>0</v>
      </c>
      <c r="BF102" s="28">
        <f t="shared" si="32"/>
        <v>0</v>
      </c>
      <c r="BG102" s="28">
        <f t="shared" si="32"/>
        <v>0</v>
      </c>
      <c r="BH102" s="28">
        <f t="shared" si="32"/>
        <v>0</v>
      </c>
      <c r="BI102" s="28">
        <f t="shared" si="32"/>
        <v>0</v>
      </c>
      <c r="BJ102" s="28">
        <f t="shared" si="32"/>
        <v>0</v>
      </c>
      <c r="BK102" s="28">
        <f t="shared" si="32"/>
        <v>0</v>
      </c>
      <c r="BL102" s="28">
        <f t="shared" si="32"/>
        <v>0</v>
      </c>
      <c r="BM102" s="28">
        <f t="shared" si="32"/>
        <v>0</v>
      </c>
      <c r="BN102" s="28">
        <f t="shared" si="32"/>
        <v>0</v>
      </c>
      <c r="BO102" s="28">
        <f t="shared" si="32"/>
        <v>0</v>
      </c>
      <c r="BP102" s="28">
        <f t="shared" si="32"/>
        <v>0</v>
      </c>
      <c r="BQ102" s="28">
        <f t="shared" si="32"/>
        <v>0</v>
      </c>
      <c r="BR102">
        <f>SUM(BR5:BR100)</f>
        <v>1.25</v>
      </c>
      <c r="BS102">
        <f t="shared" ref="BS102:BT102" si="33">SUM(BS5:BS100)</f>
        <v>1</v>
      </c>
      <c r="BT102">
        <f t="shared" si="33"/>
        <v>1.75</v>
      </c>
      <c r="BU102">
        <f>SUM(BR102:BT102)</f>
        <v>4</v>
      </c>
    </row>
    <row r="103" spans="1:73" x14ac:dyDescent="0.25">
      <c r="A103" s="26" t="s">
        <v>18</v>
      </c>
      <c r="B103" s="27">
        <f>COUNTIF($B$5:$B$98,"=1")</f>
        <v>0</v>
      </c>
      <c r="C103" s="93"/>
      <c r="D103" s="32"/>
      <c r="E103" s="28">
        <f>COUNTIF(E5:E100,"=B")</f>
        <v>0</v>
      </c>
      <c r="F103" s="28">
        <f t="shared" ref="F103:BQ103" si="34">COUNTIF(F5:F100,"=B")</f>
        <v>1</v>
      </c>
      <c r="G103" s="28">
        <f t="shared" si="34"/>
        <v>3</v>
      </c>
      <c r="H103" s="28">
        <f t="shared" si="34"/>
        <v>1</v>
      </c>
      <c r="I103" s="28">
        <f t="shared" si="34"/>
        <v>1</v>
      </c>
      <c r="J103" s="28">
        <f t="shared" si="34"/>
        <v>1</v>
      </c>
      <c r="K103" s="28">
        <f t="shared" si="34"/>
        <v>0</v>
      </c>
      <c r="L103" s="28">
        <f t="shared" si="34"/>
        <v>0</v>
      </c>
      <c r="M103" s="28">
        <f t="shared" si="34"/>
        <v>0</v>
      </c>
      <c r="N103" s="28">
        <f t="shared" si="34"/>
        <v>0</v>
      </c>
      <c r="O103" s="28">
        <f t="shared" si="34"/>
        <v>0</v>
      </c>
      <c r="P103" s="28">
        <f t="shared" si="34"/>
        <v>0</v>
      </c>
      <c r="Q103" s="28">
        <f t="shared" si="34"/>
        <v>0</v>
      </c>
      <c r="R103" s="28">
        <f t="shared" si="34"/>
        <v>0</v>
      </c>
      <c r="S103" s="28">
        <f t="shared" si="34"/>
        <v>0</v>
      </c>
      <c r="T103" s="28">
        <f t="shared" si="34"/>
        <v>0</v>
      </c>
      <c r="U103" s="28">
        <f t="shared" si="34"/>
        <v>0</v>
      </c>
      <c r="V103" s="28">
        <f t="shared" si="34"/>
        <v>0</v>
      </c>
      <c r="W103" s="28">
        <f t="shared" si="34"/>
        <v>0</v>
      </c>
      <c r="X103" s="28">
        <f t="shared" si="34"/>
        <v>0</v>
      </c>
      <c r="Y103" s="28">
        <f t="shared" si="34"/>
        <v>0</v>
      </c>
      <c r="Z103" s="28">
        <f t="shared" si="34"/>
        <v>0</v>
      </c>
      <c r="AA103" s="28">
        <f t="shared" si="34"/>
        <v>0</v>
      </c>
      <c r="AB103" s="28">
        <f t="shared" si="34"/>
        <v>0</v>
      </c>
      <c r="AC103" s="28">
        <f t="shared" si="34"/>
        <v>0</v>
      </c>
      <c r="AD103" s="28">
        <f t="shared" si="34"/>
        <v>0</v>
      </c>
      <c r="AE103" s="28">
        <f t="shared" si="34"/>
        <v>0</v>
      </c>
      <c r="AF103" s="28">
        <f t="shared" si="34"/>
        <v>0</v>
      </c>
      <c r="AG103" s="28">
        <f t="shared" si="34"/>
        <v>0</v>
      </c>
      <c r="AH103" s="28">
        <f t="shared" si="34"/>
        <v>0</v>
      </c>
      <c r="AI103" s="28">
        <f t="shared" si="34"/>
        <v>0</v>
      </c>
      <c r="AJ103" s="28">
        <f t="shared" si="34"/>
        <v>0</v>
      </c>
      <c r="AK103" s="28">
        <f t="shared" si="34"/>
        <v>0</v>
      </c>
      <c r="AL103" s="28">
        <f t="shared" si="34"/>
        <v>0</v>
      </c>
      <c r="AM103" s="28">
        <f t="shared" si="34"/>
        <v>0</v>
      </c>
      <c r="AN103" s="28">
        <f t="shared" si="34"/>
        <v>0</v>
      </c>
      <c r="AO103" s="28">
        <f t="shared" si="34"/>
        <v>0</v>
      </c>
      <c r="AP103" s="28">
        <f t="shared" si="34"/>
        <v>0</v>
      </c>
      <c r="AQ103" s="28">
        <f t="shared" si="34"/>
        <v>0</v>
      </c>
      <c r="AR103" s="28">
        <f t="shared" si="34"/>
        <v>0</v>
      </c>
      <c r="AS103" s="28">
        <f t="shared" si="34"/>
        <v>0</v>
      </c>
      <c r="AT103" s="28">
        <f t="shared" si="34"/>
        <v>0</v>
      </c>
      <c r="AU103" s="28">
        <f t="shared" si="34"/>
        <v>0</v>
      </c>
      <c r="AV103" s="28">
        <f t="shared" si="34"/>
        <v>0</v>
      </c>
      <c r="AW103" s="28">
        <f t="shared" si="34"/>
        <v>0</v>
      </c>
      <c r="AX103" s="28">
        <f t="shared" si="34"/>
        <v>0</v>
      </c>
      <c r="AY103" s="28">
        <f t="shared" si="34"/>
        <v>0</v>
      </c>
      <c r="AZ103" s="28">
        <f t="shared" si="34"/>
        <v>0</v>
      </c>
      <c r="BA103" s="28">
        <f t="shared" si="34"/>
        <v>0</v>
      </c>
      <c r="BB103" s="28">
        <f t="shared" si="34"/>
        <v>0</v>
      </c>
      <c r="BC103" s="28">
        <f t="shared" si="34"/>
        <v>0</v>
      </c>
      <c r="BD103" s="28">
        <f t="shared" si="34"/>
        <v>0</v>
      </c>
      <c r="BE103" s="28">
        <f t="shared" si="34"/>
        <v>0</v>
      </c>
      <c r="BF103" s="28">
        <f t="shared" si="34"/>
        <v>0</v>
      </c>
      <c r="BG103" s="28">
        <f t="shared" si="34"/>
        <v>0</v>
      </c>
      <c r="BH103" s="28">
        <f t="shared" si="34"/>
        <v>0</v>
      </c>
      <c r="BI103" s="28">
        <f t="shared" si="34"/>
        <v>0</v>
      </c>
      <c r="BJ103" s="28">
        <f t="shared" si="34"/>
        <v>0</v>
      </c>
      <c r="BK103" s="28">
        <f t="shared" si="34"/>
        <v>0</v>
      </c>
      <c r="BL103" s="28">
        <f t="shared" si="34"/>
        <v>0</v>
      </c>
      <c r="BM103" s="28">
        <f t="shared" si="34"/>
        <v>0</v>
      </c>
      <c r="BN103" s="28">
        <f t="shared" si="34"/>
        <v>0</v>
      </c>
      <c r="BO103" s="28">
        <f t="shared" si="34"/>
        <v>0</v>
      </c>
      <c r="BP103" s="28">
        <f t="shared" si="34"/>
        <v>0</v>
      </c>
      <c r="BQ103" s="28">
        <f t="shared" si="34"/>
        <v>0</v>
      </c>
      <c r="BT103" t="s">
        <v>10</v>
      </c>
      <c r="BU103" s="19">
        <f>AVERAGE(BU5:BU98)</f>
        <v>0.125</v>
      </c>
    </row>
    <row r="104" spans="1:73" x14ac:dyDescent="0.25">
      <c r="A104" s="26" t="s">
        <v>19</v>
      </c>
      <c r="B104" s="27">
        <f>COUNTIF($B$5:$B$98,"=2")</f>
        <v>1</v>
      </c>
      <c r="C104" s="31" t="s">
        <v>26</v>
      </c>
      <c r="D104" s="31"/>
      <c r="E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29"/>
      <c r="AK104" s="29"/>
      <c r="AL104" s="29"/>
      <c r="AM104" s="29"/>
      <c r="AN104" s="29"/>
      <c r="AO104" s="29"/>
      <c r="AP104" s="29"/>
      <c r="AQ104" s="29"/>
      <c r="AR104" s="29"/>
      <c r="AS104" s="29"/>
      <c r="AT104" s="29"/>
      <c r="AU104" s="29"/>
      <c r="AV104" s="29"/>
      <c r="AW104" s="29"/>
      <c r="AX104" s="29"/>
      <c r="AY104" s="29"/>
      <c r="AZ104" s="29"/>
      <c r="BA104" s="29"/>
      <c r="BB104" s="29"/>
      <c r="BC104" s="29"/>
      <c r="BD104" s="29"/>
      <c r="BE104" s="29"/>
      <c r="BF104" s="29"/>
      <c r="BG104" s="29"/>
      <c r="BH104" s="29"/>
      <c r="BI104" s="29"/>
      <c r="BJ104" s="29"/>
      <c r="BK104" s="29"/>
      <c r="BL104" s="29"/>
      <c r="BM104" s="29"/>
      <c r="BN104" s="29"/>
      <c r="BO104" s="29"/>
      <c r="BP104" s="29"/>
      <c r="BQ104" s="29"/>
    </row>
    <row r="105" spans="1:73" x14ac:dyDescent="0.25">
      <c r="A105" s="26" t="s">
        <v>20</v>
      </c>
      <c r="B105" s="27">
        <f>COUNTIF($B$5:$B$98,"=3")</f>
        <v>1</v>
      </c>
      <c r="C105" s="29" t="s">
        <v>27</v>
      </c>
      <c r="D105" s="46">
        <v>5</v>
      </c>
      <c r="E105" s="30">
        <f>E101/$D$105</f>
        <v>0.2</v>
      </c>
      <c r="F105" s="30">
        <f t="shared" ref="F105:BQ105" si="35">F101/$D$105</f>
        <v>0.4</v>
      </c>
      <c r="G105" s="30">
        <f t="shared" si="35"/>
        <v>0.4</v>
      </c>
      <c r="H105" s="30">
        <f t="shared" si="35"/>
        <v>0</v>
      </c>
      <c r="I105" s="30">
        <f t="shared" si="35"/>
        <v>0</v>
      </c>
      <c r="J105" s="30">
        <f t="shared" si="35"/>
        <v>0</v>
      </c>
      <c r="K105" s="30">
        <f t="shared" si="35"/>
        <v>0</v>
      </c>
      <c r="L105" s="30">
        <f t="shared" si="35"/>
        <v>0</v>
      </c>
      <c r="M105" s="30">
        <f t="shared" si="35"/>
        <v>0</v>
      </c>
      <c r="N105" s="30">
        <f t="shared" si="35"/>
        <v>0</v>
      </c>
      <c r="O105" s="30">
        <f t="shared" si="35"/>
        <v>0</v>
      </c>
      <c r="P105" s="30">
        <f t="shared" si="35"/>
        <v>0</v>
      </c>
      <c r="Q105" s="30">
        <f t="shared" si="35"/>
        <v>0</v>
      </c>
      <c r="R105" s="30">
        <f t="shared" si="35"/>
        <v>0</v>
      </c>
      <c r="S105" s="30">
        <f t="shared" si="35"/>
        <v>0</v>
      </c>
      <c r="T105" s="30">
        <f t="shared" si="35"/>
        <v>0</v>
      </c>
      <c r="U105" s="30">
        <f t="shared" si="35"/>
        <v>0</v>
      </c>
      <c r="V105" s="30">
        <f t="shared" si="35"/>
        <v>0</v>
      </c>
      <c r="W105" s="30">
        <f t="shared" si="35"/>
        <v>0</v>
      </c>
      <c r="X105" s="30">
        <f t="shared" si="35"/>
        <v>0</v>
      </c>
      <c r="Y105" s="30">
        <f t="shared" si="35"/>
        <v>0</v>
      </c>
      <c r="Z105" s="30">
        <f t="shared" si="35"/>
        <v>0</v>
      </c>
      <c r="AA105" s="30">
        <f t="shared" si="35"/>
        <v>0</v>
      </c>
      <c r="AB105" s="30">
        <f t="shared" si="35"/>
        <v>0</v>
      </c>
      <c r="AC105" s="30">
        <f t="shared" si="35"/>
        <v>0</v>
      </c>
      <c r="AD105" s="30">
        <f t="shared" si="35"/>
        <v>0</v>
      </c>
      <c r="AE105" s="30">
        <f t="shared" si="35"/>
        <v>0</v>
      </c>
      <c r="AF105" s="30">
        <f t="shared" si="35"/>
        <v>0</v>
      </c>
      <c r="AG105" s="30">
        <f t="shared" si="35"/>
        <v>0</v>
      </c>
      <c r="AH105" s="30">
        <f t="shared" si="35"/>
        <v>0</v>
      </c>
      <c r="AI105" s="30">
        <f t="shared" si="35"/>
        <v>0</v>
      </c>
      <c r="AJ105" s="30">
        <f t="shared" si="35"/>
        <v>0</v>
      </c>
      <c r="AK105" s="30">
        <f t="shared" si="35"/>
        <v>0</v>
      </c>
      <c r="AL105" s="30">
        <f t="shared" si="35"/>
        <v>0</v>
      </c>
      <c r="AM105" s="30">
        <f t="shared" si="35"/>
        <v>0</v>
      </c>
      <c r="AN105" s="30">
        <f t="shared" si="35"/>
        <v>0</v>
      </c>
      <c r="AO105" s="30">
        <f t="shared" si="35"/>
        <v>0</v>
      </c>
      <c r="AP105" s="30">
        <f t="shared" si="35"/>
        <v>0</v>
      </c>
      <c r="AQ105" s="30">
        <f t="shared" si="35"/>
        <v>0</v>
      </c>
      <c r="AR105" s="30">
        <f t="shared" si="35"/>
        <v>0</v>
      </c>
      <c r="AS105" s="30">
        <f t="shared" si="35"/>
        <v>0</v>
      </c>
      <c r="AT105" s="30">
        <f t="shared" si="35"/>
        <v>0</v>
      </c>
      <c r="AU105" s="30">
        <f t="shared" si="35"/>
        <v>0</v>
      </c>
      <c r="AV105" s="30">
        <f t="shared" si="35"/>
        <v>0</v>
      </c>
      <c r="AW105" s="30">
        <f t="shared" si="35"/>
        <v>0</v>
      </c>
      <c r="AX105" s="30">
        <f t="shared" si="35"/>
        <v>0</v>
      </c>
      <c r="AY105" s="30">
        <f t="shared" si="35"/>
        <v>0</v>
      </c>
      <c r="AZ105" s="30">
        <f t="shared" si="35"/>
        <v>0</v>
      </c>
      <c r="BA105" s="30">
        <f t="shared" si="35"/>
        <v>0</v>
      </c>
      <c r="BB105" s="30">
        <f t="shared" si="35"/>
        <v>0</v>
      </c>
      <c r="BC105" s="30">
        <f t="shared" si="35"/>
        <v>0</v>
      </c>
      <c r="BD105" s="30">
        <f t="shared" si="35"/>
        <v>0</v>
      </c>
      <c r="BE105" s="30">
        <f t="shared" si="35"/>
        <v>0</v>
      </c>
      <c r="BF105" s="30">
        <f t="shared" si="35"/>
        <v>0</v>
      </c>
      <c r="BG105" s="30">
        <f t="shared" si="35"/>
        <v>0</v>
      </c>
      <c r="BH105" s="30">
        <f t="shared" si="35"/>
        <v>0</v>
      </c>
      <c r="BI105" s="30">
        <f t="shared" si="35"/>
        <v>0</v>
      </c>
      <c r="BJ105" s="30">
        <f t="shared" si="35"/>
        <v>0</v>
      </c>
      <c r="BK105" s="30">
        <f t="shared" si="35"/>
        <v>0</v>
      </c>
      <c r="BL105" s="30">
        <f t="shared" si="35"/>
        <v>0</v>
      </c>
      <c r="BM105" s="30">
        <f t="shared" si="35"/>
        <v>0</v>
      </c>
      <c r="BN105" s="30">
        <f t="shared" si="35"/>
        <v>0</v>
      </c>
      <c r="BO105" s="30">
        <f t="shared" si="35"/>
        <v>0</v>
      </c>
      <c r="BP105" s="30">
        <f t="shared" si="35"/>
        <v>0</v>
      </c>
      <c r="BQ105" s="30">
        <f t="shared" si="35"/>
        <v>0</v>
      </c>
    </row>
    <row r="106" spans="1:73" x14ac:dyDescent="0.25">
      <c r="A106" s="26" t="s">
        <v>21</v>
      </c>
      <c r="B106" s="27">
        <f>COUNTIF($B$5:$B$98,"=4")</f>
        <v>0</v>
      </c>
      <c r="C106" s="29" t="s">
        <v>28</v>
      </c>
      <c r="D106" s="46">
        <v>3</v>
      </c>
      <c r="E106" s="30">
        <f>E102/$D$106</f>
        <v>0</v>
      </c>
      <c r="F106" s="30">
        <f t="shared" ref="F106:BQ106" si="36">F102/$D$106</f>
        <v>1.3333333333333333</v>
      </c>
      <c r="G106" s="30">
        <f t="shared" si="36"/>
        <v>0</v>
      </c>
      <c r="H106" s="30">
        <f t="shared" si="36"/>
        <v>0</v>
      </c>
      <c r="I106" s="30">
        <f t="shared" si="36"/>
        <v>0</v>
      </c>
      <c r="J106" s="30">
        <f t="shared" si="36"/>
        <v>0</v>
      </c>
      <c r="K106" s="30">
        <f t="shared" si="36"/>
        <v>0</v>
      </c>
      <c r="L106" s="30">
        <f t="shared" si="36"/>
        <v>0</v>
      </c>
      <c r="M106" s="30">
        <f t="shared" si="36"/>
        <v>0</v>
      </c>
      <c r="N106" s="30">
        <f t="shared" si="36"/>
        <v>0</v>
      </c>
      <c r="O106" s="30">
        <f t="shared" si="36"/>
        <v>0</v>
      </c>
      <c r="P106" s="30">
        <f t="shared" si="36"/>
        <v>0</v>
      </c>
      <c r="Q106" s="30">
        <f t="shared" si="36"/>
        <v>0</v>
      </c>
      <c r="R106" s="30">
        <f t="shared" si="36"/>
        <v>0</v>
      </c>
      <c r="S106" s="30">
        <f t="shared" si="36"/>
        <v>0</v>
      </c>
      <c r="T106" s="30">
        <f t="shared" si="36"/>
        <v>0</v>
      </c>
      <c r="U106" s="30">
        <f t="shared" si="36"/>
        <v>0</v>
      </c>
      <c r="V106" s="30">
        <f t="shared" si="36"/>
        <v>0</v>
      </c>
      <c r="W106" s="30">
        <f t="shared" si="36"/>
        <v>0</v>
      </c>
      <c r="X106" s="30">
        <f t="shared" si="36"/>
        <v>0</v>
      </c>
      <c r="Y106" s="30">
        <f t="shared" si="36"/>
        <v>0</v>
      </c>
      <c r="Z106" s="30">
        <f t="shared" si="36"/>
        <v>0</v>
      </c>
      <c r="AA106" s="30">
        <f t="shared" si="36"/>
        <v>0</v>
      </c>
      <c r="AB106" s="30">
        <f t="shared" si="36"/>
        <v>0</v>
      </c>
      <c r="AC106" s="30">
        <f t="shared" si="36"/>
        <v>0</v>
      </c>
      <c r="AD106" s="30">
        <f t="shared" si="36"/>
        <v>0</v>
      </c>
      <c r="AE106" s="30">
        <f t="shared" si="36"/>
        <v>0</v>
      </c>
      <c r="AF106" s="30">
        <f t="shared" si="36"/>
        <v>0</v>
      </c>
      <c r="AG106" s="30">
        <f t="shared" si="36"/>
        <v>0</v>
      </c>
      <c r="AH106" s="30">
        <f t="shared" si="36"/>
        <v>0</v>
      </c>
      <c r="AI106" s="30">
        <f t="shared" si="36"/>
        <v>0</v>
      </c>
      <c r="AJ106" s="30">
        <f t="shared" si="36"/>
        <v>0</v>
      </c>
      <c r="AK106" s="30">
        <f t="shared" si="36"/>
        <v>0</v>
      </c>
      <c r="AL106" s="30">
        <f t="shared" si="36"/>
        <v>0</v>
      </c>
      <c r="AM106" s="30">
        <f t="shared" si="36"/>
        <v>0</v>
      </c>
      <c r="AN106" s="30">
        <f t="shared" si="36"/>
        <v>0</v>
      </c>
      <c r="AO106" s="30">
        <f t="shared" si="36"/>
        <v>0</v>
      </c>
      <c r="AP106" s="30">
        <f t="shared" si="36"/>
        <v>0</v>
      </c>
      <c r="AQ106" s="30">
        <f t="shared" si="36"/>
        <v>0</v>
      </c>
      <c r="AR106" s="30">
        <f t="shared" si="36"/>
        <v>0</v>
      </c>
      <c r="AS106" s="30">
        <f t="shared" si="36"/>
        <v>0</v>
      </c>
      <c r="AT106" s="30">
        <f t="shared" si="36"/>
        <v>0</v>
      </c>
      <c r="AU106" s="30">
        <f t="shared" si="36"/>
        <v>0</v>
      </c>
      <c r="AV106" s="30">
        <f t="shared" si="36"/>
        <v>0</v>
      </c>
      <c r="AW106" s="30">
        <f t="shared" si="36"/>
        <v>0</v>
      </c>
      <c r="AX106" s="30">
        <f t="shared" si="36"/>
        <v>0</v>
      </c>
      <c r="AY106" s="30">
        <f t="shared" si="36"/>
        <v>0</v>
      </c>
      <c r="AZ106" s="30">
        <f t="shared" si="36"/>
        <v>0</v>
      </c>
      <c r="BA106" s="30">
        <f t="shared" si="36"/>
        <v>0</v>
      </c>
      <c r="BB106" s="30">
        <f t="shared" si="36"/>
        <v>0</v>
      </c>
      <c r="BC106" s="30">
        <f t="shared" si="36"/>
        <v>0</v>
      </c>
      <c r="BD106" s="30">
        <f t="shared" si="36"/>
        <v>0</v>
      </c>
      <c r="BE106" s="30">
        <f t="shared" si="36"/>
        <v>0</v>
      </c>
      <c r="BF106" s="30">
        <f t="shared" si="36"/>
        <v>0</v>
      </c>
      <c r="BG106" s="30">
        <f t="shared" si="36"/>
        <v>0</v>
      </c>
      <c r="BH106" s="30">
        <f t="shared" si="36"/>
        <v>0</v>
      </c>
      <c r="BI106" s="30">
        <f t="shared" si="36"/>
        <v>0</v>
      </c>
      <c r="BJ106" s="30">
        <f t="shared" si="36"/>
        <v>0</v>
      </c>
      <c r="BK106" s="30">
        <f t="shared" si="36"/>
        <v>0</v>
      </c>
      <c r="BL106" s="30">
        <f t="shared" si="36"/>
        <v>0</v>
      </c>
      <c r="BM106" s="30">
        <f t="shared" si="36"/>
        <v>0</v>
      </c>
      <c r="BN106" s="30">
        <f t="shared" si="36"/>
        <v>0</v>
      </c>
      <c r="BO106" s="30">
        <f t="shared" si="36"/>
        <v>0</v>
      </c>
      <c r="BP106" s="30">
        <f t="shared" si="36"/>
        <v>0</v>
      </c>
      <c r="BQ106" s="30">
        <f t="shared" si="36"/>
        <v>0</v>
      </c>
    </row>
    <row r="107" spans="1:73" x14ac:dyDescent="0.25">
      <c r="A107" s="26" t="s">
        <v>22</v>
      </c>
      <c r="B107" s="27">
        <f>COUNTIF($B$5:$B$98,"=5")</f>
        <v>1</v>
      </c>
      <c r="C107" s="29" t="s">
        <v>29</v>
      </c>
      <c r="D107" s="46">
        <v>2</v>
      </c>
      <c r="E107" s="30">
        <f>E103/$D$107</f>
        <v>0</v>
      </c>
      <c r="F107" s="30">
        <f t="shared" ref="F107:BQ107" si="37">F103/$D$107</f>
        <v>0.5</v>
      </c>
      <c r="G107" s="30">
        <f t="shared" si="37"/>
        <v>1.5</v>
      </c>
      <c r="H107" s="30">
        <f t="shared" si="37"/>
        <v>0.5</v>
      </c>
      <c r="I107" s="30">
        <f t="shared" si="37"/>
        <v>0.5</v>
      </c>
      <c r="J107" s="30">
        <f t="shared" si="37"/>
        <v>0.5</v>
      </c>
      <c r="K107" s="30">
        <f t="shared" si="37"/>
        <v>0</v>
      </c>
      <c r="L107" s="30">
        <f t="shared" si="37"/>
        <v>0</v>
      </c>
      <c r="M107" s="30">
        <f t="shared" si="37"/>
        <v>0</v>
      </c>
      <c r="N107" s="30">
        <f t="shared" si="37"/>
        <v>0</v>
      </c>
      <c r="O107" s="30">
        <f t="shared" si="37"/>
        <v>0</v>
      </c>
      <c r="P107" s="30">
        <f t="shared" si="37"/>
        <v>0</v>
      </c>
      <c r="Q107" s="30">
        <f t="shared" si="37"/>
        <v>0</v>
      </c>
      <c r="R107" s="30">
        <f t="shared" si="37"/>
        <v>0</v>
      </c>
      <c r="S107" s="30">
        <f t="shared" si="37"/>
        <v>0</v>
      </c>
      <c r="T107" s="30">
        <f t="shared" si="37"/>
        <v>0</v>
      </c>
      <c r="U107" s="30">
        <f t="shared" si="37"/>
        <v>0</v>
      </c>
      <c r="V107" s="30">
        <f t="shared" si="37"/>
        <v>0</v>
      </c>
      <c r="W107" s="30">
        <f t="shared" si="37"/>
        <v>0</v>
      </c>
      <c r="X107" s="30">
        <f t="shared" si="37"/>
        <v>0</v>
      </c>
      <c r="Y107" s="30">
        <f t="shared" si="37"/>
        <v>0</v>
      </c>
      <c r="Z107" s="30">
        <f t="shared" si="37"/>
        <v>0</v>
      </c>
      <c r="AA107" s="30">
        <f t="shared" si="37"/>
        <v>0</v>
      </c>
      <c r="AB107" s="30">
        <f t="shared" si="37"/>
        <v>0</v>
      </c>
      <c r="AC107" s="30">
        <f t="shared" si="37"/>
        <v>0</v>
      </c>
      <c r="AD107" s="30">
        <f t="shared" si="37"/>
        <v>0</v>
      </c>
      <c r="AE107" s="30">
        <f t="shared" si="37"/>
        <v>0</v>
      </c>
      <c r="AF107" s="30">
        <f t="shared" si="37"/>
        <v>0</v>
      </c>
      <c r="AG107" s="30">
        <f t="shared" si="37"/>
        <v>0</v>
      </c>
      <c r="AH107" s="30">
        <f t="shared" si="37"/>
        <v>0</v>
      </c>
      <c r="AI107" s="30">
        <f t="shared" si="37"/>
        <v>0</v>
      </c>
      <c r="AJ107" s="30">
        <f t="shared" si="37"/>
        <v>0</v>
      </c>
      <c r="AK107" s="30">
        <f t="shared" si="37"/>
        <v>0</v>
      </c>
      <c r="AL107" s="30">
        <f t="shared" si="37"/>
        <v>0</v>
      </c>
      <c r="AM107" s="30">
        <f t="shared" si="37"/>
        <v>0</v>
      </c>
      <c r="AN107" s="30">
        <f t="shared" si="37"/>
        <v>0</v>
      </c>
      <c r="AO107" s="30">
        <f t="shared" si="37"/>
        <v>0</v>
      </c>
      <c r="AP107" s="30">
        <f t="shared" si="37"/>
        <v>0</v>
      </c>
      <c r="AQ107" s="30">
        <f t="shared" si="37"/>
        <v>0</v>
      </c>
      <c r="AR107" s="30">
        <f t="shared" si="37"/>
        <v>0</v>
      </c>
      <c r="AS107" s="30">
        <f t="shared" si="37"/>
        <v>0</v>
      </c>
      <c r="AT107" s="30">
        <f t="shared" si="37"/>
        <v>0</v>
      </c>
      <c r="AU107" s="30">
        <f t="shared" si="37"/>
        <v>0</v>
      </c>
      <c r="AV107" s="30">
        <f t="shared" si="37"/>
        <v>0</v>
      </c>
      <c r="AW107" s="30">
        <f t="shared" si="37"/>
        <v>0</v>
      </c>
      <c r="AX107" s="30">
        <f t="shared" si="37"/>
        <v>0</v>
      </c>
      <c r="AY107" s="30">
        <f t="shared" si="37"/>
        <v>0</v>
      </c>
      <c r="AZ107" s="30">
        <f t="shared" si="37"/>
        <v>0</v>
      </c>
      <c r="BA107" s="30">
        <f t="shared" si="37"/>
        <v>0</v>
      </c>
      <c r="BB107" s="30">
        <f t="shared" si="37"/>
        <v>0</v>
      </c>
      <c r="BC107" s="30">
        <f t="shared" si="37"/>
        <v>0</v>
      </c>
      <c r="BD107" s="30">
        <f t="shared" si="37"/>
        <v>0</v>
      </c>
      <c r="BE107" s="30">
        <f t="shared" si="37"/>
        <v>0</v>
      </c>
      <c r="BF107" s="30">
        <f t="shared" si="37"/>
        <v>0</v>
      </c>
      <c r="BG107" s="30">
        <f t="shared" si="37"/>
        <v>0</v>
      </c>
      <c r="BH107" s="30">
        <f t="shared" si="37"/>
        <v>0</v>
      </c>
      <c r="BI107" s="30">
        <f t="shared" si="37"/>
        <v>0</v>
      </c>
      <c r="BJ107" s="30">
        <f t="shared" si="37"/>
        <v>0</v>
      </c>
      <c r="BK107" s="30">
        <f t="shared" si="37"/>
        <v>0</v>
      </c>
      <c r="BL107" s="30">
        <f t="shared" si="37"/>
        <v>0</v>
      </c>
      <c r="BM107" s="30">
        <f t="shared" si="37"/>
        <v>0</v>
      </c>
      <c r="BN107" s="30">
        <f t="shared" si="37"/>
        <v>0</v>
      </c>
      <c r="BO107" s="30">
        <f t="shared" si="37"/>
        <v>0</v>
      </c>
      <c r="BP107" s="30">
        <f t="shared" si="37"/>
        <v>0</v>
      </c>
      <c r="BQ107" s="30">
        <f t="shared" si="37"/>
        <v>0</v>
      </c>
    </row>
    <row r="108" spans="1:73" x14ac:dyDescent="0.25">
      <c r="A108" s="26" t="s">
        <v>50</v>
      </c>
      <c r="B108" s="45">
        <f>(B103+B104*2+B105*3+B106*4+B107*5)/COUNT(B5:B100)</f>
        <v>3.3333333333333335</v>
      </c>
      <c r="C108" s="43" t="s">
        <v>30</v>
      </c>
      <c r="D108" s="44"/>
      <c r="E108" s="39">
        <f>SUM(E105:E107)</f>
        <v>0.2</v>
      </c>
      <c r="F108" s="39">
        <f t="shared" ref="F108:BQ108" si="38">SUM(F105:F107)</f>
        <v>2.2333333333333334</v>
      </c>
      <c r="G108" s="39">
        <f t="shared" si="38"/>
        <v>1.9</v>
      </c>
      <c r="H108" s="39">
        <f t="shared" si="38"/>
        <v>0.5</v>
      </c>
      <c r="I108" s="39">
        <f t="shared" si="38"/>
        <v>0.5</v>
      </c>
      <c r="J108" s="39">
        <f t="shared" si="38"/>
        <v>0.5</v>
      </c>
      <c r="K108" s="39">
        <f t="shared" si="38"/>
        <v>0</v>
      </c>
      <c r="L108" s="39">
        <f t="shared" si="38"/>
        <v>0</v>
      </c>
      <c r="M108" s="39">
        <f t="shared" si="38"/>
        <v>0</v>
      </c>
      <c r="N108" s="39">
        <f t="shared" si="38"/>
        <v>0</v>
      </c>
      <c r="O108" s="39">
        <f t="shared" si="38"/>
        <v>0</v>
      </c>
      <c r="P108" s="39">
        <f t="shared" si="38"/>
        <v>0</v>
      </c>
      <c r="Q108" s="39">
        <f t="shared" si="38"/>
        <v>0</v>
      </c>
      <c r="R108" s="39">
        <f t="shared" si="38"/>
        <v>0</v>
      </c>
      <c r="S108" s="39">
        <f t="shared" si="38"/>
        <v>0</v>
      </c>
      <c r="T108" s="39">
        <f t="shared" si="38"/>
        <v>0</v>
      </c>
      <c r="U108" s="39">
        <f t="shared" si="38"/>
        <v>0</v>
      </c>
      <c r="V108" s="39">
        <f t="shared" si="38"/>
        <v>0</v>
      </c>
      <c r="W108" s="39">
        <f t="shared" si="38"/>
        <v>0</v>
      </c>
      <c r="X108" s="39">
        <f t="shared" si="38"/>
        <v>0</v>
      </c>
      <c r="Y108" s="39">
        <f t="shared" si="38"/>
        <v>0</v>
      </c>
      <c r="Z108" s="39">
        <f t="shared" si="38"/>
        <v>0</v>
      </c>
      <c r="AA108" s="39">
        <f t="shared" si="38"/>
        <v>0</v>
      </c>
      <c r="AB108" s="39">
        <f t="shared" si="38"/>
        <v>0</v>
      </c>
      <c r="AC108" s="39">
        <f t="shared" si="38"/>
        <v>0</v>
      </c>
      <c r="AD108" s="39">
        <f t="shared" si="38"/>
        <v>0</v>
      </c>
      <c r="AE108" s="39">
        <f t="shared" si="38"/>
        <v>0</v>
      </c>
      <c r="AF108" s="39">
        <f t="shared" si="38"/>
        <v>0</v>
      </c>
      <c r="AG108" s="39">
        <f t="shared" si="38"/>
        <v>0</v>
      </c>
      <c r="AH108" s="39">
        <f t="shared" si="38"/>
        <v>0</v>
      </c>
      <c r="AI108" s="39">
        <f t="shared" si="38"/>
        <v>0</v>
      </c>
      <c r="AJ108" s="39">
        <f t="shared" si="38"/>
        <v>0</v>
      </c>
      <c r="AK108" s="39">
        <f t="shared" si="38"/>
        <v>0</v>
      </c>
      <c r="AL108" s="39">
        <f t="shared" si="38"/>
        <v>0</v>
      </c>
      <c r="AM108" s="39">
        <f t="shared" si="38"/>
        <v>0</v>
      </c>
      <c r="AN108" s="39">
        <f t="shared" si="38"/>
        <v>0</v>
      </c>
      <c r="AO108" s="39">
        <f t="shared" si="38"/>
        <v>0</v>
      </c>
      <c r="AP108" s="39">
        <f t="shared" si="38"/>
        <v>0</v>
      </c>
      <c r="AQ108" s="39">
        <f t="shared" si="38"/>
        <v>0</v>
      </c>
      <c r="AR108" s="39">
        <f t="shared" si="38"/>
        <v>0</v>
      </c>
      <c r="AS108" s="39">
        <f t="shared" si="38"/>
        <v>0</v>
      </c>
      <c r="AT108" s="39">
        <f t="shared" si="38"/>
        <v>0</v>
      </c>
      <c r="AU108" s="39">
        <f t="shared" si="38"/>
        <v>0</v>
      </c>
      <c r="AV108" s="39">
        <f t="shared" si="38"/>
        <v>0</v>
      </c>
      <c r="AW108" s="39">
        <f t="shared" si="38"/>
        <v>0</v>
      </c>
      <c r="AX108" s="39">
        <f t="shared" si="38"/>
        <v>0</v>
      </c>
      <c r="AY108" s="39">
        <f t="shared" si="38"/>
        <v>0</v>
      </c>
      <c r="AZ108" s="39">
        <f t="shared" si="38"/>
        <v>0</v>
      </c>
      <c r="BA108" s="39">
        <f t="shared" si="38"/>
        <v>0</v>
      </c>
      <c r="BB108" s="39">
        <f t="shared" si="38"/>
        <v>0</v>
      </c>
      <c r="BC108" s="39">
        <f t="shared" si="38"/>
        <v>0</v>
      </c>
      <c r="BD108" s="39">
        <f t="shared" si="38"/>
        <v>0</v>
      </c>
      <c r="BE108" s="39">
        <f t="shared" si="38"/>
        <v>0</v>
      </c>
      <c r="BF108" s="39">
        <f t="shared" si="38"/>
        <v>0</v>
      </c>
      <c r="BG108" s="39">
        <f t="shared" si="38"/>
        <v>0</v>
      </c>
      <c r="BH108" s="39">
        <f t="shared" si="38"/>
        <v>0</v>
      </c>
      <c r="BI108" s="39">
        <f t="shared" si="38"/>
        <v>0</v>
      </c>
      <c r="BJ108" s="39">
        <f t="shared" si="38"/>
        <v>0</v>
      </c>
      <c r="BK108" s="39">
        <f t="shared" si="38"/>
        <v>0</v>
      </c>
      <c r="BL108" s="39">
        <f t="shared" si="38"/>
        <v>0</v>
      </c>
      <c r="BM108" s="39">
        <f t="shared" si="38"/>
        <v>0</v>
      </c>
      <c r="BN108" s="39">
        <f t="shared" si="38"/>
        <v>0</v>
      </c>
      <c r="BO108" s="39">
        <f t="shared" si="38"/>
        <v>0</v>
      </c>
      <c r="BP108" s="39">
        <f t="shared" si="38"/>
        <v>0</v>
      </c>
      <c r="BQ108" s="39">
        <f t="shared" si="38"/>
        <v>0</v>
      </c>
    </row>
    <row r="111" spans="1:73" x14ac:dyDescent="0.25">
      <c r="F111" s="20"/>
      <c r="G111" s="20"/>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c r="BL111" s="20"/>
      <c r="BM111" s="20"/>
      <c r="BN111" s="20"/>
      <c r="BO111" s="20"/>
      <c r="BP111" s="20"/>
      <c r="BQ111" s="20"/>
    </row>
  </sheetData>
  <sheetProtection algorithmName="SHA-512" hashValue="Ch++Iu2eJKZrSz4Gg7ZRBNF2Xzy6r8JulmYqkv8riYgECBRGl4lhd5fNxITqRCmNb93MjCshtzqSJKbAvQxyeA==" saltValue="G+9ZUqxh2jizrtdS84LtDg==" spinCount="100000" sheet="1" selectLockedCells="1"/>
  <mergeCells count="35">
    <mergeCell ref="C101:C103"/>
    <mergeCell ref="A101:B101"/>
    <mergeCell ref="A17:A19"/>
    <mergeCell ref="A11:A13"/>
    <mergeCell ref="A14:A16"/>
    <mergeCell ref="A20:A22"/>
    <mergeCell ref="A29:A31"/>
    <mergeCell ref="A32:A34"/>
    <mergeCell ref="A23:A25"/>
    <mergeCell ref="A26:A28"/>
    <mergeCell ref="A41:A43"/>
    <mergeCell ref="A44:A46"/>
    <mergeCell ref="A47:A49"/>
    <mergeCell ref="A50:A52"/>
    <mergeCell ref="A53:A55"/>
    <mergeCell ref="A56:A58"/>
    <mergeCell ref="A59:A61"/>
    <mergeCell ref="A62:A64"/>
    <mergeCell ref="A71:A73"/>
    <mergeCell ref="A68:A70"/>
    <mergeCell ref="BR3:BT3"/>
    <mergeCell ref="A5:A7"/>
    <mergeCell ref="A8:A10"/>
    <mergeCell ref="A35:A37"/>
    <mergeCell ref="A38:A40"/>
    <mergeCell ref="A80:A82"/>
    <mergeCell ref="A83:A85"/>
    <mergeCell ref="A74:A76"/>
    <mergeCell ref="A77:A79"/>
    <mergeCell ref="A65:A67"/>
    <mergeCell ref="A98:A100"/>
    <mergeCell ref="A86:A88"/>
    <mergeCell ref="A89:A91"/>
    <mergeCell ref="A95:A97"/>
    <mergeCell ref="A92:A94"/>
  </mergeCells>
  <phoneticPr fontId="0" type="noConversion"/>
  <conditionalFormatting sqref="BU5:BU86">
    <cfRule type="iconSet" priority="5">
      <iconSet>
        <cfvo type="percent" val="0"/>
        <cfvo type="percent" val="33"/>
        <cfvo type="percent" val="67"/>
      </iconSet>
    </cfRule>
  </conditionalFormatting>
  <conditionalFormatting sqref="BU89">
    <cfRule type="iconSet" priority="4">
      <iconSet>
        <cfvo type="percent" val="0"/>
        <cfvo type="percent" val="33"/>
        <cfvo type="percent" val="67"/>
      </iconSet>
    </cfRule>
  </conditionalFormatting>
  <conditionalFormatting sqref="BU92">
    <cfRule type="iconSet" priority="3">
      <iconSet>
        <cfvo type="percent" val="0"/>
        <cfvo type="percent" val="33"/>
        <cfvo type="percent" val="67"/>
      </iconSet>
    </cfRule>
  </conditionalFormatting>
  <conditionalFormatting sqref="BU95">
    <cfRule type="iconSet" priority="2">
      <iconSet>
        <cfvo type="percent" val="0"/>
        <cfvo type="percent" val="33"/>
        <cfvo type="percent" val="67"/>
      </iconSet>
    </cfRule>
  </conditionalFormatting>
  <conditionalFormatting sqref="BU98">
    <cfRule type="iconSet" priority="1">
      <iconSet>
        <cfvo type="percent" val="0"/>
        <cfvo type="percent" val="33"/>
        <cfvo type="percent" val="67"/>
      </iconSet>
    </cfRule>
  </conditionalFormatting>
  <pageMargins left="0.7" right="0.7" top="0.78740157499999996" bottom="0.78740157499999996" header="0.3" footer="0.3"/>
  <pageSetup paperSize="8" orientation="landscape" r:id="rId1"/>
  <ignoredErrors>
    <ignoredError sqref="B104" formula="1"/>
    <ignoredError sqref="B102"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P23"/>
  <sheetViews>
    <sheetView showGridLines="0" zoomScaleNormal="100" workbookViewId="0">
      <selection activeCell="K26" sqref="K26"/>
    </sheetView>
  </sheetViews>
  <sheetFormatPr baseColWidth="10" defaultRowHeight="14.25" x14ac:dyDescent="0.2"/>
  <cols>
    <col min="1" max="1" width="4.28515625" style="80" customWidth="1"/>
    <col min="2" max="16384" width="11.42578125" style="80"/>
  </cols>
  <sheetData>
    <row r="2" spans="2:16" ht="19.5" x14ac:dyDescent="0.25">
      <c r="B2" s="86" t="s">
        <v>94</v>
      </c>
      <c r="C2" s="81"/>
      <c r="D2" s="81"/>
      <c r="E2" s="81"/>
      <c r="F2" s="81"/>
      <c r="G2" s="81"/>
      <c r="H2" s="81"/>
      <c r="I2" s="81"/>
      <c r="J2" s="81"/>
      <c r="K2" s="81"/>
      <c r="L2" s="81"/>
      <c r="M2" s="81"/>
      <c r="N2" s="81"/>
      <c r="O2" s="81"/>
      <c r="P2" s="81"/>
    </row>
    <row r="22" spans="2:2" x14ac:dyDescent="0.2">
      <c r="B22" s="79" t="s">
        <v>95</v>
      </c>
    </row>
    <row r="23" spans="2:2" x14ac:dyDescent="0.2">
      <c r="B23" s="79" t="s">
        <v>96</v>
      </c>
    </row>
  </sheetData>
  <phoneticPr fontId="2" type="noConversion"/>
  <pageMargins left="0.70866141732283472" right="0.70866141732283472" top="0.78740157480314965" bottom="0.78740157480314965" header="0.31496062992125984" footer="0.31496062992125984"/>
  <pageSetup paperSize="9" scale="81" fitToHeight="0" orientation="landscape" horizontalDpi="0" verticalDpi="0" r:id="rId1"/>
  <headerFooter>
    <oddHeader>&amp;LPersonalbedarfserhebung&amp;R&amp;G</oddHeader>
    <oddFooter>&amp;C© SP Kommunikation&amp;R&amp;D</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1F3346-A023-4D3B-8157-0439A418D8DB}">
  <dimension ref="B1:T21"/>
  <sheetViews>
    <sheetView showGridLines="0" workbookViewId="0">
      <selection activeCell="B21" sqref="B21"/>
    </sheetView>
  </sheetViews>
  <sheetFormatPr baseColWidth="10" defaultRowHeight="15" x14ac:dyDescent="0.25"/>
  <cols>
    <col min="1" max="1" width="1.42578125" customWidth="1"/>
  </cols>
  <sheetData>
    <row r="1" spans="2:20" ht="6.75" customHeight="1" x14ac:dyDescent="0.25"/>
    <row r="2" spans="2:20" ht="27" x14ac:dyDescent="0.35">
      <c r="B2" s="54" t="s">
        <v>48</v>
      </c>
      <c r="C2" s="47"/>
      <c r="D2" s="48"/>
      <c r="E2" s="47"/>
      <c r="F2" s="47"/>
      <c r="G2" s="48"/>
      <c r="H2" s="48"/>
      <c r="I2" s="48"/>
      <c r="J2" s="48"/>
      <c r="K2" s="48"/>
      <c r="L2" s="48"/>
      <c r="M2" s="48"/>
      <c r="N2" s="48"/>
      <c r="O2" s="48"/>
      <c r="P2" s="48"/>
      <c r="Q2" s="48"/>
      <c r="R2" s="48"/>
      <c r="S2" s="48"/>
      <c r="T2" s="48"/>
    </row>
    <row r="3" spans="2:20" ht="6" customHeight="1" x14ac:dyDescent="0.35">
      <c r="C3" s="18"/>
      <c r="E3" s="18"/>
      <c r="F3" s="18"/>
    </row>
    <row r="4" spans="2:20" ht="23.25" x14ac:dyDescent="0.35">
      <c r="B4" s="55" t="s">
        <v>47</v>
      </c>
      <c r="C4" s="18"/>
      <c r="E4" s="18"/>
      <c r="F4" s="18"/>
    </row>
    <row r="5" spans="2:20" ht="23.25" x14ac:dyDescent="0.35">
      <c r="B5" s="55"/>
      <c r="C5" s="18"/>
      <c r="E5" s="18"/>
      <c r="F5" s="18"/>
    </row>
    <row r="6" spans="2:20" ht="23.25" x14ac:dyDescent="0.35">
      <c r="B6" s="74" t="s">
        <v>86</v>
      </c>
      <c r="C6" s="18"/>
      <c r="E6" s="18"/>
      <c r="F6" s="18"/>
    </row>
    <row r="7" spans="2:20" ht="23.25" x14ac:dyDescent="0.35">
      <c r="B7" s="55" t="s">
        <v>85</v>
      </c>
      <c r="C7" s="18"/>
      <c r="E7" s="18"/>
      <c r="F7" s="18"/>
    </row>
    <row r="8" spans="2:20" ht="23.25" x14ac:dyDescent="0.35">
      <c r="B8" s="55" t="s">
        <v>87</v>
      </c>
      <c r="C8" s="18"/>
      <c r="D8" s="18"/>
      <c r="E8" s="18"/>
      <c r="F8" s="18"/>
    </row>
    <row r="9" spans="2:20" ht="19.5" x14ac:dyDescent="0.25">
      <c r="B9" s="55" t="s">
        <v>49</v>
      </c>
    </row>
    <row r="10" spans="2:20" ht="23.25" x14ac:dyDescent="0.35">
      <c r="B10" s="55" t="s">
        <v>89</v>
      </c>
      <c r="C10" s="18"/>
      <c r="E10" s="18"/>
      <c r="F10" s="55"/>
    </row>
    <row r="11" spans="2:20" ht="23.25" x14ac:dyDescent="0.35">
      <c r="B11" s="55" t="s">
        <v>90</v>
      </c>
      <c r="C11" s="18"/>
      <c r="E11" s="18"/>
      <c r="F11" s="18"/>
    </row>
    <row r="12" spans="2:20" ht="23.25" x14ac:dyDescent="0.35">
      <c r="B12" s="55" t="s">
        <v>88</v>
      </c>
      <c r="C12" s="18"/>
      <c r="D12" s="18"/>
      <c r="E12" s="18"/>
      <c r="F12" s="18"/>
    </row>
    <row r="14" spans="2:20" ht="23.25" x14ac:dyDescent="0.35">
      <c r="B14" s="55" t="s">
        <v>37</v>
      </c>
      <c r="C14" s="18"/>
    </row>
    <row r="15" spans="2:20" ht="19.5" x14ac:dyDescent="0.25">
      <c r="B15" s="55" t="s">
        <v>40</v>
      </c>
      <c r="C15" s="82" t="s">
        <v>38</v>
      </c>
    </row>
    <row r="16" spans="2:20" ht="19.5" x14ac:dyDescent="0.25">
      <c r="B16" s="55" t="s">
        <v>39</v>
      </c>
      <c r="C16" s="55" t="s">
        <v>41</v>
      </c>
      <c r="D16" s="55"/>
    </row>
    <row r="17" spans="2:4" ht="23.25" x14ac:dyDescent="0.35">
      <c r="B17" s="18"/>
      <c r="D17" s="55"/>
    </row>
    <row r="18" spans="2:4" ht="19.5" x14ac:dyDescent="0.25">
      <c r="B18" s="53" t="s">
        <v>42</v>
      </c>
      <c r="D18" s="55"/>
    </row>
    <row r="19" spans="2:4" ht="19.5" x14ac:dyDescent="0.25">
      <c r="B19" s="55" t="s">
        <v>43</v>
      </c>
    </row>
    <row r="20" spans="2:4" ht="19.5" x14ac:dyDescent="0.25">
      <c r="B20" s="55" t="s">
        <v>44</v>
      </c>
    </row>
    <row r="21" spans="2:4" ht="19.5" x14ac:dyDescent="0.25">
      <c r="B21" s="82" t="s">
        <v>45</v>
      </c>
    </row>
  </sheetData>
  <sheetProtection algorithmName="SHA-512" hashValue="mbQlxfzdTvnJWxwF6HmHgb1j1veBiiQjxRkrIdcZpTqiH1zkGIOjtJJbsR+bvfVofupQTnQDvgWx9yOGDzX6qA==" saltValue="Fn/aDjO5JvN+HWHSnmb0YQ==" spinCount="100000" sheet="1" objects="1" scenarios="1" selectLockedCells="1"/>
  <hyperlinks>
    <hyperlink ref="C15" r:id="rId1" xr:uid="{EDCCA8DF-496A-4A2C-97E1-BB0DD8B51695}"/>
    <hyperlink ref="B21" r:id="rId2" xr:uid="{881F97E0-4482-42A2-99DD-4D7518675065}"/>
  </hyperlinks>
  <pageMargins left="0.7" right="0.7" top="0.78740157499999996" bottom="0.78740157499999996" header="0.3" footer="0.3"/>
  <pageSetup paperSize="9" orientation="portrait" horizontalDpi="0" verticalDpi="0"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BE458F-E0A8-4BE5-B127-4C2AC265AE83}">
  <dimension ref="B2:T34"/>
  <sheetViews>
    <sheetView showGridLines="0" workbookViewId="0">
      <selection activeCell="M19" sqref="M19"/>
    </sheetView>
  </sheetViews>
  <sheetFormatPr baseColWidth="10" defaultRowHeight="15" x14ac:dyDescent="0.25"/>
  <cols>
    <col min="1" max="1" width="2.42578125" customWidth="1"/>
    <col min="16" max="16" width="4.7109375" customWidth="1"/>
  </cols>
  <sheetData>
    <row r="2" spans="2:20" ht="22.5" x14ac:dyDescent="0.3">
      <c r="B2" s="52" t="s">
        <v>56</v>
      </c>
      <c r="C2" s="22"/>
      <c r="D2" s="22"/>
      <c r="E2" s="22"/>
      <c r="F2" s="22"/>
      <c r="G2" s="22"/>
      <c r="H2" s="22"/>
      <c r="I2" s="22"/>
      <c r="J2" s="22"/>
      <c r="K2" s="22"/>
      <c r="L2" s="22"/>
      <c r="M2" s="22"/>
      <c r="N2" s="22"/>
      <c r="O2" s="22"/>
      <c r="P2" s="22"/>
      <c r="Q2" s="22"/>
      <c r="R2" s="22"/>
      <c r="S2" s="22"/>
      <c r="T2" s="22"/>
    </row>
    <row r="4" spans="2:20" ht="22.5" x14ac:dyDescent="0.3">
      <c r="B4" s="51" t="s">
        <v>83</v>
      </c>
    </row>
    <row r="6" spans="2:20" ht="19.5" x14ac:dyDescent="0.25">
      <c r="B6" s="66" t="s">
        <v>51</v>
      </c>
      <c r="C6" s="67"/>
      <c r="D6" s="67"/>
      <c r="E6" s="67"/>
      <c r="F6" s="67"/>
      <c r="G6" s="67"/>
      <c r="H6" s="67"/>
      <c r="I6" s="67"/>
      <c r="J6" s="67"/>
    </row>
    <row r="7" spans="2:20" s="49" customFormat="1" x14ac:dyDescent="0.25">
      <c r="B7" s="68"/>
      <c r="C7" s="69" t="s">
        <v>70</v>
      </c>
      <c r="D7" s="70"/>
      <c r="E7" s="70"/>
      <c r="F7" s="70"/>
      <c r="G7" s="70"/>
      <c r="H7" s="70"/>
      <c r="I7" s="70"/>
      <c r="J7" s="70"/>
    </row>
    <row r="8" spans="2:20" x14ac:dyDescent="0.25">
      <c r="B8" s="67"/>
      <c r="C8" s="71" t="s">
        <v>71</v>
      </c>
      <c r="D8" s="67"/>
      <c r="E8" s="67"/>
      <c r="F8" s="67"/>
      <c r="G8" s="67"/>
      <c r="H8" s="67"/>
      <c r="I8" s="67"/>
      <c r="J8" s="67"/>
    </row>
    <row r="9" spans="2:20" s="50" customFormat="1" ht="12.75" x14ac:dyDescent="0.2">
      <c r="B9" s="72"/>
      <c r="C9" s="71" t="s">
        <v>72</v>
      </c>
      <c r="D9" s="72"/>
      <c r="E9" s="72"/>
      <c r="F9" s="72"/>
      <c r="G9" s="72"/>
      <c r="H9" s="72"/>
      <c r="I9" s="72"/>
      <c r="J9" s="72"/>
    </row>
    <row r="10" spans="2:20" ht="13.5" customHeight="1" x14ac:dyDescent="0.25">
      <c r="B10" s="67"/>
      <c r="C10" s="71" t="s">
        <v>73</v>
      </c>
      <c r="D10" s="67"/>
      <c r="E10" s="67"/>
      <c r="F10" s="67"/>
      <c r="G10" s="67"/>
      <c r="H10" s="67"/>
      <c r="I10" s="67"/>
      <c r="J10" s="67"/>
    </row>
    <row r="11" spans="2:20" ht="13.5" customHeight="1" x14ac:dyDescent="0.25"/>
    <row r="12" spans="2:20" ht="19.5" x14ac:dyDescent="0.25">
      <c r="B12" s="66" t="s">
        <v>52</v>
      </c>
      <c r="C12" s="67"/>
      <c r="D12" s="67"/>
      <c r="E12" s="67"/>
      <c r="F12" s="67"/>
      <c r="G12" s="67"/>
      <c r="H12" s="67"/>
      <c r="I12" s="67"/>
      <c r="J12" s="67"/>
    </row>
    <row r="13" spans="2:20" x14ac:dyDescent="0.25">
      <c r="B13" s="73"/>
      <c r="C13" s="69" t="s">
        <v>63</v>
      </c>
      <c r="D13" s="67"/>
      <c r="E13" s="67"/>
      <c r="F13" s="67"/>
      <c r="G13" s="67"/>
      <c r="H13" s="67"/>
      <c r="I13" s="67"/>
      <c r="J13" s="67"/>
    </row>
    <row r="14" spans="2:20" ht="13.5" customHeight="1" x14ac:dyDescent="0.25">
      <c r="B14" s="67"/>
      <c r="C14" s="71" t="s">
        <v>64</v>
      </c>
      <c r="D14" s="67"/>
      <c r="E14" s="67"/>
      <c r="F14" s="67"/>
      <c r="G14" s="67"/>
      <c r="H14" s="67"/>
      <c r="I14" s="67"/>
      <c r="J14" s="67"/>
    </row>
    <row r="15" spans="2:20" ht="13.5" customHeight="1" x14ac:dyDescent="0.25">
      <c r="B15" s="67"/>
      <c r="C15" s="71" t="s">
        <v>65</v>
      </c>
      <c r="D15" s="67"/>
      <c r="E15" s="67"/>
      <c r="F15" s="67"/>
      <c r="G15" s="67"/>
      <c r="H15" s="67"/>
      <c r="I15" s="67"/>
      <c r="J15" s="67"/>
      <c r="L15" s="95" t="s">
        <v>84</v>
      </c>
      <c r="M15" s="96"/>
      <c r="N15" s="96"/>
      <c r="O15" s="96"/>
      <c r="P15" s="96"/>
      <c r="Q15" s="96"/>
      <c r="R15" s="97"/>
    </row>
    <row r="16" spans="2:20" ht="15.75" x14ac:dyDescent="0.25">
      <c r="B16" s="67"/>
      <c r="C16" s="71" t="s">
        <v>66</v>
      </c>
      <c r="D16" s="67"/>
      <c r="E16" s="67"/>
      <c r="F16" s="67"/>
      <c r="G16" s="67"/>
      <c r="H16" s="67"/>
      <c r="I16" s="67"/>
      <c r="J16" s="67"/>
      <c r="L16" s="59" t="s">
        <v>79</v>
      </c>
      <c r="M16" s="58"/>
      <c r="N16" s="58"/>
      <c r="O16" s="4"/>
      <c r="P16" s="4"/>
      <c r="Q16" s="4"/>
      <c r="R16" s="60"/>
    </row>
    <row r="17" spans="2:18" ht="15.75" x14ac:dyDescent="0.25">
      <c r="B17" s="67"/>
      <c r="C17" s="71" t="s">
        <v>67</v>
      </c>
      <c r="D17" s="67"/>
      <c r="E17" s="67"/>
      <c r="F17" s="67"/>
      <c r="G17" s="67"/>
      <c r="H17" s="67"/>
      <c r="I17" s="67"/>
      <c r="J17" s="67"/>
      <c r="L17" s="61" t="s">
        <v>43</v>
      </c>
      <c r="M17" s="58"/>
      <c r="N17" s="58"/>
      <c r="O17" s="4"/>
      <c r="P17" s="4"/>
      <c r="Q17" s="4"/>
      <c r="R17" s="60"/>
    </row>
    <row r="18" spans="2:18" ht="15.75" x14ac:dyDescent="0.25">
      <c r="B18" s="67"/>
      <c r="C18" s="71" t="s">
        <v>68</v>
      </c>
      <c r="D18" s="67"/>
      <c r="E18" s="67"/>
      <c r="F18" s="67"/>
      <c r="G18" s="67"/>
      <c r="H18" s="67"/>
      <c r="I18" s="67"/>
      <c r="J18" s="67"/>
      <c r="L18" s="61" t="s">
        <v>44</v>
      </c>
      <c r="M18" s="58"/>
      <c r="N18" s="58"/>
      <c r="O18" s="4"/>
      <c r="P18" s="4"/>
      <c r="Q18" s="4"/>
      <c r="R18" s="60"/>
    </row>
    <row r="19" spans="2:18" ht="15.75" x14ac:dyDescent="0.25">
      <c r="B19" s="67"/>
      <c r="C19" s="71" t="s">
        <v>69</v>
      </c>
      <c r="D19" s="67"/>
      <c r="E19" s="67"/>
      <c r="F19" s="67"/>
      <c r="G19" s="67"/>
      <c r="H19" s="67"/>
      <c r="I19" s="67"/>
      <c r="J19" s="67"/>
      <c r="L19" s="61" t="s">
        <v>80</v>
      </c>
      <c r="M19" s="83" t="s">
        <v>45</v>
      </c>
      <c r="N19" s="84"/>
      <c r="O19" s="85"/>
      <c r="P19" s="85"/>
      <c r="Q19" s="4"/>
      <c r="R19" s="60"/>
    </row>
    <row r="20" spans="2:18" ht="15.75" x14ac:dyDescent="0.25">
      <c r="L20" s="61" t="s">
        <v>40</v>
      </c>
      <c r="M20" s="83" t="s">
        <v>38</v>
      </c>
      <c r="N20" s="84"/>
      <c r="O20" s="85"/>
      <c r="P20" s="85"/>
      <c r="Q20" s="4"/>
      <c r="R20" s="60"/>
    </row>
    <row r="21" spans="2:18" ht="19.5" x14ac:dyDescent="0.25">
      <c r="B21" s="66" t="s">
        <v>54</v>
      </c>
      <c r="C21" s="67"/>
      <c r="D21" s="67"/>
      <c r="E21" s="67"/>
      <c r="F21" s="67"/>
      <c r="G21" s="67"/>
      <c r="H21" s="67"/>
      <c r="I21" s="67"/>
      <c r="J21" s="67"/>
      <c r="L21" s="61" t="s">
        <v>39</v>
      </c>
      <c r="M21" s="57" t="s">
        <v>41</v>
      </c>
      <c r="N21" s="58"/>
      <c r="O21" s="4"/>
      <c r="P21" s="4"/>
      <c r="Q21" s="4"/>
      <c r="R21" s="60"/>
    </row>
    <row r="22" spans="2:18" ht="15.75" x14ac:dyDescent="0.25">
      <c r="B22" s="67"/>
      <c r="C22" s="71" t="s">
        <v>57</v>
      </c>
      <c r="D22" s="67"/>
      <c r="E22" s="67"/>
      <c r="F22" s="67"/>
      <c r="G22" s="67"/>
      <c r="H22" s="67"/>
      <c r="I22" s="67"/>
      <c r="J22" s="67"/>
      <c r="L22" s="62" t="s">
        <v>81</v>
      </c>
      <c r="M22" s="63" t="s">
        <v>82</v>
      </c>
      <c r="N22" s="64"/>
      <c r="O22" s="64"/>
      <c r="P22" s="64"/>
      <c r="Q22" s="64"/>
      <c r="R22" s="65"/>
    </row>
    <row r="23" spans="2:18" x14ac:dyDescent="0.25">
      <c r="B23" s="67"/>
      <c r="C23" s="71" t="s">
        <v>58</v>
      </c>
      <c r="D23" s="67"/>
      <c r="E23" s="67"/>
      <c r="F23" s="67"/>
      <c r="G23" s="67"/>
      <c r="H23" s="67"/>
      <c r="I23" s="67"/>
      <c r="J23" s="67"/>
    </row>
    <row r="24" spans="2:18" x14ac:dyDescent="0.25">
      <c r="B24" s="67"/>
      <c r="C24" s="71" t="s">
        <v>59</v>
      </c>
      <c r="D24" s="67"/>
      <c r="E24" s="67"/>
      <c r="F24" s="67"/>
      <c r="G24" s="67"/>
      <c r="H24" s="67"/>
      <c r="I24" s="67"/>
      <c r="J24" s="67"/>
    </row>
    <row r="25" spans="2:18" x14ac:dyDescent="0.25">
      <c r="B25" s="67"/>
      <c r="C25" s="71" t="s">
        <v>60</v>
      </c>
      <c r="D25" s="67"/>
      <c r="E25" s="67"/>
      <c r="F25" s="67"/>
      <c r="G25" s="67"/>
      <c r="H25" s="67"/>
      <c r="I25" s="67"/>
      <c r="J25" s="67"/>
    </row>
    <row r="26" spans="2:18" x14ac:dyDescent="0.25">
      <c r="B26" s="67"/>
      <c r="C26" s="71" t="s">
        <v>61</v>
      </c>
      <c r="D26" s="67"/>
      <c r="E26" s="67"/>
      <c r="F26" s="67"/>
      <c r="G26" s="67"/>
      <c r="H26" s="67"/>
      <c r="I26" s="67"/>
      <c r="J26" s="67"/>
    </row>
    <row r="27" spans="2:18" x14ac:dyDescent="0.25">
      <c r="B27" s="67"/>
      <c r="C27" s="71" t="s">
        <v>62</v>
      </c>
      <c r="D27" s="67"/>
      <c r="E27" s="67"/>
      <c r="F27" s="67"/>
      <c r="G27" s="67"/>
      <c r="H27" s="67"/>
      <c r="I27" s="67"/>
      <c r="J27" s="67"/>
    </row>
    <row r="29" spans="2:18" ht="19.5" x14ac:dyDescent="0.25">
      <c r="B29" s="66" t="s">
        <v>53</v>
      </c>
      <c r="C29" s="67"/>
      <c r="D29" s="67"/>
      <c r="E29" s="67"/>
      <c r="F29" s="67"/>
      <c r="G29" s="67"/>
      <c r="H29" s="67"/>
      <c r="I29" s="67"/>
      <c r="J29" s="67"/>
    </row>
    <row r="30" spans="2:18" x14ac:dyDescent="0.25">
      <c r="B30" s="67"/>
      <c r="C30" s="71" t="s">
        <v>74</v>
      </c>
      <c r="D30" s="67"/>
      <c r="E30" s="67"/>
      <c r="F30" s="67"/>
      <c r="G30" s="67"/>
      <c r="H30" s="67"/>
      <c r="I30" s="67"/>
      <c r="J30" s="67"/>
    </row>
    <row r="31" spans="2:18" x14ac:dyDescent="0.25">
      <c r="B31" s="67"/>
      <c r="C31" s="71" t="s">
        <v>77</v>
      </c>
      <c r="D31" s="67"/>
      <c r="E31" s="67"/>
      <c r="F31" s="67"/>
      <c r="G31" s="67"/>
      <c r="H31" s="67"/>
      <c r="I31" s="67"/>
      <c r="J31" s="67"/>
    </row>
    <row r="32" spans="2:18" x14ac:dyDescent="0.25">
      <c r="B32" s="67"/>
      <c r="C32" s="71" t="s">
        <v>78</v>
      </c>
      <c r="D32" s="67"/>
      <c r="E32" s="67"/>
      <c r="F32" s="67"/>
      <c r="G32" s="67"/>
      <c r="H32" s="67"/>
      <c r="I32" s="67"/>
      <c r="J32" s="67"/>
    </row>
    <row r="33" spans="2:10" x14ac:dyDescent="0.25">
      <c r="B33" s="67"/>
      <c r="C33" s="71" t="s">
        <v>75</v>
      </c>
      <c r="D33" s="67"/>
      <c r="E33" s="67"/>
      <c r="F33" s="67"/>
      <c r="G33" s="67"/>
      <c r="H33" s="67"/>
      <c r="I33" s="67"/>
      <c r="J33" s="67"/>
    </row>
    <row r="34" spans="2:10" x14ac:dyDescent="0.25">
      <c r="B34" s="67"/>
      <c r="C34" s="71" t="s">
        <v>76</v>
      </c>
      <c r="D34" s="67"/>
      <c r="E34" s="67"/>
      <c r="F34" s="67"/>
      <c r="G34" s="67"/>
      <c r="H34" s="67"/>
      <c r="I34" s="67"/>
      <c r="J34" s="67"/>
    </row>
  </sheetData>
  <sheetProtection algorithmName="SHA-512" hashValue="YUf75CxliCdrhP86TSULE+bT19z38LOBz2IZU8cl4PoEpHBmTS7iGYFYY2zgzChxCZXFYIHB32k9r4a4WBW2Vw==" saltValue="B5gKLLYSYjsbjDokmrS3zg==" spinCount="100000" sheet="1" objects="1" scenarios="1" selectLockedCells="1"/>
  <mergeCells count="1">
    <mergeCell ref="L15:R15"/>
  </mergeCells>
  <hyperlinks>
    <hyperlink ref="M20" r:id="rId1" xr:uid="{FD27F1F8-A523-49E0-9CF2-3566B9A4CC58}"/>
    <hyperlink ref="M19" r:id="rId2" xr:uid="{45318872-B935-4806-BCBC-4392027D81DE}"/>
  </hyperlinks>
  <pageMargins left="0.7" right="0.7" top="0.78740157499999996" bottom="0.78740157499999996" header="0.3" footer="0.3"/>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Start</vt:lpstr>
      <vt:lpstr>Eingabe</vt:lpstr>
      <vt:lpstr>Grafik</vt:lpstr>
      <vt:lpstr>Impressum-Haftungsausschluss</vt:lpstr>
      <vt:lpstr>Werbung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spriewald</dc:creator>
  <cp:lastModifiedBy>Frank von Pablocki</cp:lastModifiedBy>
  <cp:lastPrinted>2020-05-03T09:55:21Z</cp:lastPrinted>
  <dcterms:created xsi:type="dcterms:W3CDTF">2011-07-19T14:46:54Z</dcterms:created>
  <dcterms:modified xsi:type="dcterms:W3CDTF">2020-05-04T15:06:17Z</dcterms:modified>
</cp:coreProperties>
</file>